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" windowWidth="16536" windowHeight="9432" activeTab="5"/>
  </bookViews>
  <sheets>
    <sheet name="1" sheetId="1" r:id="rId1"/>
    <sheet name="1.1." sheetId="2" r:id="rId2"/>
    <sheet name="2" sheetId="3" r:id="rId3"/>
    <sheet name="2.1" sheetId="4" r:id="rId4"/>
    <sheet name="3" sheetId="5" r:id="rId5"/>
    <sheet name="5" sheetId="6" r:id="rId6"/>
    <sheet name="6" sheetId="7" r:id="rId7"/>
  </sheets>
  <definedNames/>
  <calcPr fullCalcOnLoad="1"/>
</workbook>
</file>

<file path=xl/sharedStrings.xml><?xml version="1.0" encoding="utf-8"?>
<sst xmlns="http://schemas.openxmlformats.org/spreadsheetml/2006/main" count="365" uniqueCount="253">
  <si>
    <t>Наименование организации</t>
  </si>
  <si>
    <t>Источник опубликования</t>
  </si>
  <si>
    <t>Наименование показателя</t>
  </si>
  <si>
    <t>Показатель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</si>
  <si>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теплоснабжения (тыс. рублей)</t>
  </si>
  <si>
    <t>по приборам учета (тыс. Гкал)</t>
  </si>
  <si>
    <t>за счет ввода (вывода) их из эксплуатации (тыс. рублей)</t>
  </si>
  <si>
    <t xml:space="preserve">Наименование </t>
  </si>
  <si>
    <t>Количество аварий на системах теплоснабжения (единиц на км)</t>
  </si>
  <si>
    <t>Количество часов (суммарно за календарный год), превышающих допустимую продолжительность перерыва подачи тепловой энергии</t>
  </si>
  <si>
    <t>Количество потребителей, затронутых ограничениями подачи тепловой энергии</t>
  </si>
  <si>
    <t>Количестве часов (суммарно за календарный год) отклонения от нормативной температуры воздуха по вине регулируемой организации в жилых и нежилых отапливаемых помещениях</t>
  </si>
  <si>
    <t>Количество поданных и зарегистрированных заявок на подключение к системе теплоснабжения</t>
  </si>
  <si>
    <t>Количество исполненных заявок на подключение к системе теплоснабжения</t>
  </si>
  <si>
    <t>Количество заявок на подключение к системе теплоснабжения, по которым принято решение об отказе в подключении</t>
  </si>
  <si>
    <t>Форма 1.1.</t>
  </si>
  <si>
    <t>Горячая вода</t>
  </si>
  <si>
    <t>от 1,2 до 2,5</t>
  </si>
  <si>
    <t>от 2,5 до 7,0</t>
  </si>
  <si>
    <t xml:space="preserve">от 7,0 до 13,0 </t>
  </si>
  <si>
    <t>Свыше 13,0</t>
  </si>
  <si>
    <t>Отборный пар (кг/см2)</t>
  </si>
  <si>
    <t>через тепловую сеть</t>
  </si>
  <si>
    <t>Наименование регулирующего органа, принявшего решение</t>
  </si>
  <si>
    <t>Острый и редуцированный пар</t>
  </si>
  <si>
    <t>ИНН</t>
  </si>
  <si>
    <t>КПП</t>
  </si>
  <si>
    <t>Бюджетные</t>
  </si>
  <si>
    <t>Прочие</t>
  </si>
  <si>
    <t>Потребители</t>
  </si>
  <si>
    <t>отпуск с коллекторов</t>
  </si>
  <si>
    <t>Одноставочный тариф на тепловую энергию, руб/Гкал</t>
  </si>
  <si>
    <t>расходы на покупаемую тепловую энергию (мощность)</t>
  </si>
  <si>
    <t>способ приобретения</t>
  </si>
  <si>
    <t>расходы на электрическую энергию (мощность), потребляемую оборудованием, используемым в технологическом процессе</t>
  </si>
  <si>
    <t xml:space="preserve">расходы на оплату труда и отчисления на социальные нужды основного производственного персонала </t>
  </si>
  <si>
    <t xml:space="preserve">расходы на оплату труда и отчисления на социальные нужды </t>
  </si>
  <si>
    <t>общехозяйственные (управленческие расходы), в том числе:</t>
  </si>
  <si>
    <t>расходы на оплату труда и отчисления на социальные нужды</t>
  </si>
  <si>
    <t>расходы на ремонт (капитальный и текущий) основных производственных средств</t>
  </si>
  <si>
    <t>Местонаходжение (адрес)</t>
  </si>
  <si>
    <t>Период действия принятого тарифа</t>
  </si>
  <si>
    <t>Местонахождение (адрес)</t>
  </si>
  <si>
    <t>Отчетный период</t>
  </si>
  <si>
    <t>Год</t>
  </si>
  <si>
    <t>1 - раскрывается не позднее 30 дней со дня принятия соответствующего решения об установлении тарифа/надбавки на очередной период регулирования</t>
  </si>
  <si>
    <t>а) Вид деятельности организации (производство, передача и сбыт тепловой энергии)</t>
  </si>
  <si>
    <t>в) Себестоимость производимых товаров (оказываемых услуг) по регулируемому виду деятельности (тыс. рублей):</t>
  </si>
  <si>
    <t>г) Валовая прибыль  от продажи товаров и услуг  (тыс. рублей)</t>
  </si>
  <si>
    <t>д) Чистая прибыль   (тыс. рублей), в том числе:</t>
  </si>
  <si>
    <t>е) Изменение стоимости основных фондов (тыс. рублей), в том числе:</t>
  </si>
  <si>
    <t>з) Установленная тепловая мощность (Гкал/ч)</t>
  </si>
  <si>
    <t>и) Присоединенная нагрузка (Гкал/ч)</t>
  </si>
  <si>
    <t>л) Объем покупаемой  тепловой энергии (тыс. Гкал)</t>
  </si>
  <si>
    <t xml:space="preserve">м) Объем тепловой энергии, отпускаемой потребителям (тыс. Гкал), в том числе: </t>
  </si>
  <si>
    <t>н) Технологические потери тепловой энергии при передаче по тепловым сетям (процентов)</t>
  </si>
  <si>
    <t>п) Протяженность разводящих сетей (в однотрубном исчислении) (км)</t>
  </si>
  <si>
    <t>р) Количество теплоэлектростанций (штук)</t>
  </si>
  <si>
    <t>т) Количество тепловых пунктов (штук)</t>
  </si>
  <si>
    <t>у) Среднесписочная численность основного производственного персонала (человек)</t>
  </si>
  <si>
    <t>ф) Удельный расход  условного топлива на единицу тепловой энергии, отпускаемой в тепловую сеть (кг у. т./Гкал);</t>
  </si>
  <si>
    <t>х) Удельный расход электрической энергии на единицу тепловой энергии, отпускаемой в тепловую сеть (тыс. кВт•ч/Гкал)</t>
  </si>
  <si>
    <t>ц) Удельный расход холодной воды на единицу тепловой энергии, отпускаемой в тепловую сеть (куб. м/Гкал).</t>
  </si>
  <si>
    <t>1 -  все показатели отражаются в части регулируемой деятельности (производство, передача и сбыт тепловой энергии)</t>
  </si>
  <si>
    <t>4 - раскрывается регулируемыми организациями, выручка от регулируемой деятельности которых превышает 80% совокупной выручки за отчетный год</t>
  </si>
  <si>
    <t>1 -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</t>
  </si>
  <si>
    <t>1 - раскрывается регулируемой организацией ежеквартально</t>
  </si>
  <si>
    <t>1 - раскрывается не позднее 30 дней со дня принятия соответствующего решения об установлении тарифа (надбавки) на очередной период регулирования</t>
  </si>
  <si>
    <t>2 - раскрывается регулируемой организацией не позднее 30 дней со дня сдачи годового бухгалтерского баланса в налогивые органы и должна соответствовать годовой бухгалтерской отчетности за отчетный год</t>
  </si>
  <si>
    <t>2 - одновременно с указанной информацией на сайте в сети Интернет публикуются сведения пунктов а-д, з-ц раздела 2 и пунктов б-д раздела 4 настоящей формы, которые были учтены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</si>
  <si>
    <t>Уголь</t>
  </si>
  <si>
    <t>Цена топлива (руб./т.), в том числе</t>
  </si>
  <si>
    <t>Объем топлива (т.)</t>
  </si>
  <si>
    <t>Газ природный, в том числе</t>
  </si>
  <si>
    <t>Средняя цена топлива (руб./тыс.м3) с учетом нерегулируемой цены</t>
  </si>
  <si>
    <t>Объем топлива (тыс.м3)</t>
  </si>
  <si>
    <t>Газ по регулируемой цене</t>
  </si>
  <si>
    <t>Цена топлива (руб./тыс.м3), в том числе</t>
  </si>
  <si>
    <t>Газ по нерегулируемой цене</t>
  </si>
  <si>
    <t>Газ сжиженный</t>
  </si>
  <si>
    <t>Объем топлива  (тыс.м3)</t>
  </si>
  <si>
    <t>Мазут</t>
  </si>
  <si>
    <t>Нефть</t>
  </si>
  <si>
    <t>Дизельное топливо</t>
  </si>
  <si>
    <t>Дрова</t>
  </si>
  <si>
    <t>Пилеты</t>
  </si>
  <si>
    <t>Опилки</t>
  </si>
  <si>
    <t>Торф</t>
  </si>
  <si>
    <t>Сланцы</t>
  </si>
  <si>
    <t>Печное бытовое топливо</t>
  </si>
  <si>
    <t>Электроэнергия, в том числе по уровням напряжения</t>
  </si>
  <si>
    <t>объем энергии (тыс.кВт.ч)</t>
  </si>
  <si>
    <t>Цена топлива (руб./т.)</t>
  </si>
  <si>
    <t>Расходы на уголь, тыс. руб.</t>
  </si>
  <si>
    <t>Расходы на природный газ по регулируемой цене, тыс. руб.</t>
  </si>
  <si>
    <t>Расходы на природный газ,  тыс. руб.</t>
  </si>
  <si>
    <t>Цена топлива (руб./тыс.м3)</t>
  </si>
  <si>
    <t>Расходы на природный газ по нерегулируемой цене, тыс. руб.</t>
  </si>
  <si>
    <t>Расходы на сжиженный газ , тыс. руб.</t>
  </si>
  <si>
    <t>Расходы на мазут, тыс. руб.</t>
  </si>
  <si>
    <t>Объем топлива  (т)</t>
  </si>
  <si>
    <t>Расходы на нефть, тыс. руб.</t>
  </si>
  <si>
    <t>Расходы на электроэнергию, тыс. руб.</t>
  </si>
  <si>
    <t>Расходы на дизельное топливо, тыс. руб.</t>
  </si>
  <si>
    <t>Расходы на дрова, тыс. руб.</t>
  </si>
  <si>
    <t>Расходы на пилеты, тыс. руб.</t>
  </si>
  <si>
    <t>Расходы на опилки, тыс. руб.</t>
  </si>
  <si>
    <t>Расходы на торф, тыс. руб.</t>
  </si>
  <si>
    <t>Расходы на сланцы, тыс. руб.</t>
  </si>
  <si>
    <t>Расходы на печное бытовое топливо, тыс. руб.</t>
  </si>
  <si>
    <t>Прочие виды топлива*</t>
  </si>
  <si>
    <t>* заполняется организациями самостоятельно с указанием вида топлива</t>
  </si>
  <si>
    <t>Расходы на топливо, тыс. руб.</t>
  </si>
  <si>
    <t>расходы на топливо всего(см.табл.2.1)</t>
  </si>
  <si>
    <t>3 - одновременно с информацией о расходах на ремонт (капитальный и текущий) основных производственных средств и расходов на услуги производственного харектера,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20% суммы расходов по каждой из указанных статей расходов. При этом указывается информация о поставке товаров и услуг, стоимость которых превышает 20% суммы поставки товаров и услуг каждой из этих организаций</t>
  </si>
  <si>
    <t>Средний тариф на энергию (руб/кВт.ч)</t>
  </si>
  <si>
    <t>Атрибуты решения по принятому тарифу (наименование, дата, номер)</t>
  </si>
  <si>
    <r>
  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  </r>
    <r>
      <rPr>
        <vertAlign val="superscript"/>
        <sz val="14"/>
        <color indexed="8"/>
        <rFont val="Times New Roman"/>
        <family val="1"/>
      </rPr>
      <t>3</t>
    </r>
  </si>
  <si>
    <t xml:space="preserve">   средневзвешенная   стоимость 1кВт•ч</t>
  </si>
  <si>
    <t>общепроизводственные (цеховые) расходы, в т. ч.:</t>
  </si>
  <si>
    <t xml:space="preserve">5. 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теплоснабжения¹ </t>
  </si>
  <si>
    <t>2.1 Информация о расходах на топливо</t>
  </si>
  <si>
    <t>ФИО руководителя, № телефона                                        ФИО ответственного, № телефона</t>
  </si>
  <si>
    <t>143032, Московская область, Одинцовский район, п.Горки-10</t>
  </si>
  <si>
    <t>производство, передача, сбыт</t>
  </si>
  <si>
    <r>
      <t xml:space="preserve">расходы на приобретение холодной воды, используемой в технологическом процессе </t>
    </r>
    <r>
      <rPr>
        <i/>
        <sz val="14"/>
        <color indexed="8"/>
        <rFont val="Times New Roman"/>
        <family val="1"/>
      </rPr>
      <t>(в т.ч.отвод  сточных вод)</t>
    </r>
  </si>
  <si>
    <t xml:space="preserve">расходы на амортизацию основных производственных средств </t>
  </si>
  <si>
    <t>-</t>
  </si>
  <si>
    <t>о) Протяженность  тепловых сетей  (в однотрубном исчислении) (км)</t>
  </si>
  <si>
    <t>с) Количество котельных (штук)</t>
  </si>
  <si>
    <t xml:space="preserve">по текущему и капитальному ремонту основных средств, выполненному  </t>
  </si>
  <si>
    <t>Наименование</t>
  </si>
  <si>
    <t xml:space="preserve">Сумма </t>
  </si>
  <si>
    <t>организации</t>
  </si>
  <si>
    <t>(без НДС)</t>
  </si>
  <si>
    <t xml:space="preserve">Одинцовское Межрайонное </t>
  </si>
  <si>
    <t xml:space="preserve">Отделение  ВДПО </t>
  </si>
  <si>
    <t>Итого :</t>
  </si>
  <si>
    <t xml:space="preserve">Расшифровка   расходов  </t>
  </si>
  <si>
    <t xml:space="preserve">  Расшифровка прилагается  ниже.</t>
  </si>
  <si>
    <t>налоги , в т. ч.:</t>
  </si>
  <si>
    <t xml:space="preserve">         налог на землю</t>
  </si>
  <si>
    <t xml:space="preserve">         налог на имущество</t>
  </si>
  <si>
    <t>плата за предельно-допустимые выбросы загрязняющих веществ</t>
  </si>
  <si>
    <t>по договору с ООО"Газпром межрегионгаз Москва" (транзитная поставка)</t>
  </si>
  <si>
    <t>Расходы на топливо всего (тыс.руб.), в том числе:</t>
  </si>
  <si>
    <t>нет</t>
  </si>
  <si>
    <t>30% (10 Гкал/час)</t>
  </si>
  <si>
    <t xml:space="preserve">Форма 1.1. Информация о тарифе на тепловую энергию .¹¯² </t>
  </si>
  <si>
    <t>Форма 2.</t>
  </si>
  <si>
    <t>Форма 2.1.</t>
  </si>
  <si>
    <t>Форма 3.</t>
  </si>
  <si>
    <t>Форма 5.</t>
  </si>
  <si>
    <t>Форма 6.</t>
  </si>
  <si>
    <t>1. Информация о тарифах  в сфере теплоснабжения.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</si>
  <si>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теплоснабжения.</t>
  </si>
  <si>
    <t>Информация о расходах на топливо.</t>
  </si>
  <si>
    <t>Условия публичных договоров поставок тепловой энергии.</t>
  </si>
  <si>
    <t>6. Условия публичных договоров поставок тепловой энергии.</t>
  </si>
  <si>
    <t>Комитет по ценам и тарифам Минэкономики Московской области</t>
  </si>
  <si>
    <r>
      <t xml:space="preserve">расходы на химреагенты, используемы в технологическом процессе  </t>
    </r>
    <r>
      <rPr>
        <i/>
        <sz val="14"/>
        <color indexed="8"/>
        <rFont val="Times New Roman"/>
        <family val="1"/>
      </rPr>
      <t>(в том числе соль и спирт)</t>
    </r>
  </si>
  <si>
    <t xml:space="preserve">по содержанию зданий, сооружений и инвентаря  (цеховых расходов),  </t>
  </si>
  <si>
    <t>Флилиал ГУП МО "Мособлгаз"</t>
  </si>
  <si>
    <t>"Одинцовомежрайгаз"</t>
  </si>
  <si>
    <t>ООО"УУГ Сервис"</t>
  </si>
  <si>
    <t>(ежемесячно)</t>
  </si>
  <si>
    <t>Техническое обслуживание газового оборудования.</t>
  </si>
  <si>
    <t>Номер</t>
  </si>
  <si>
    <t>договора</t>
  </si>
  <si>
    <t>(контракта)</t>
  </si>
  <si>
    <t>затрат</t>
  </si>
  <si>
    <t xml:space="preserve">тыс.руб. </t>
  </si>
  <si>
    <t xml:space="preserve">Прочие матариальные затраты. </t>
  </si>
  <si>
    <t>Расходы на оплату труда цехового персонала</t>
  </si>
  <si>
    <t xml:space="preserve"> тыс.Гкал</t>
  </si>
  <si>
    <t>отпуск расчетным путем   (тыс. Гкал)</t>
  </si>
  <si>
    <t>Наименование выполненных работ</t>
  </si>
  <si>
    <t>собственный сайт организации http://www.rzlok.ru/economist</t>
  </si>
  <si>
    <t>объем приобретения (тыс.кВт)</t>
  </si>
  <si>
    <t>к) Объем выработанной тепловой энергии (тыс. Гкал)</t>
  </si>
  <si>
    <t>ООО" ИНТ-ЭНЕРГО"</t>
  </si>
  <si>
    <t>ФГБУ "Оздоровительный комплекс "Рублево-Звенигородский" Управления делами Президента РФ</t>
  </si>
  <si>
    <t>данные бухучета</t>
  </si>
  <si>
    <t>ООО "СМН-Сервис"</t>
  </si>
  <si>
    <t>Обследование и техническое испытание водогрейного котла.</t>
  </si>
  <si>
    <t xml:space="preserve">Техническое сопровождение установки для защиты от коррозии и </t>
  </si>
  <si>
    <t>ООО "Химвэй Лимитед"</t>
  </si>
  <si>
    <t>№ 11</t>
  </si>
  <si>
    <t>эксплуатационных отложений котлов и тепловой сети (ежеквартально).</t>
  </si>
  <si>
    <t>Техническое обслуживание узла учета газа  (ежеквартально).</t>
  </si>
  <si>
    <t>Госповерка дифманометра.</t>
  </si>
  <si>
    <t>Обследование промышленных котлов, боровов и газоходов в котельной.</t>
  </si>
  <si>
    <t>(спецодежда, материалы для обеспечения охраны труда  и</t>
  </si>
  <si>
    <t>хозяйственные материалы для содержание помещений).</t>
  </si>
  <si>
    <t>ФГБУ "Оздоровительный комплекс "Рублёво-Звенигородский" Управления делами Президента РФ</t>
  </si>
  <si>
    <t>ж) Сведения об источнике публикации годовой бухгалтерской отчетности, включая бухгалтерский баланс и приложения к нему.</t>
  </si>
  <si>
    <t xml:space="preserve">                                              В.М.Кондрашов</t>
  </si>
  <si>
    <t xml:space="preserve">                          Зам.генерального директора </t>
  </si>
  <si>
    <t xml:space="preserve">                          по техническим вопросам</t>
  </si>
  <si>
    <t xml:space="preserve">                Зам.генерального директора </t>
  </si>
  <si>
    <t xml:space="preserve">        по техническим вопросам</t>
  </si>
  <si>
    <t>Резерв мощности системы теплоснабжения</t>
  </si>
  <si>
    <t>С.Я.Духова</t>
  </si>
  <si>
    <t xml:space="preserve">                                                                                   Главный экономист </t>
  </si>
  <si>
    <t>Исп.Ковалевская Н.А.</t>
  </si>
  <si>
    <t xml:space="preserve">                                       В.М.Кондрашов</t>
  </si>
  <si>
    <t xml:space="preserve">           Главный экономист </t>
  </si>
  <si>
    <t>2. Информация об  основных показателях финансово-хозяйственной деятельности организации  (в части регулируемой деятельности)</t>
  </si>
  <si>
    <t xml:space="preserve">б) Выручка   (тыс. рублей) с НДС </t>
  </si>
  <si>
    <t xml:space="preserve">       в натуральных величинах -</t>
  </si>
  <si>
    <t>2016  год</t>
  </si>
  <si>
    <t>Поставка тепловой энергии согласно заключенных договоров производилась в 2016 году  по  тарифам,  утвержденным  регулирующей организацией.</t>
  </si>
  <si>
    <t xml:space="preserve"> Генеральный директор Буканович Валерий Николаевич (495) 634-15-02,  secrfgu@andex.ru  Главный экономист  Степанов Александр Владимирович (495)634-46-01, 630-02-35, eco.@rzlok.ru</t>
  </si>
  <si>
    <t>2016 год</t>
  </si>
  <si>
    <t>Распоряжение Комитета по ценам и тарифам Минэкономики Московской области №165-Р от 18 декабря 2015 года</t>
  </si>
  <si>
    <t>с 01.01.2016 года  по 30.06.2016 года</t>
  </si>
  <si>
    <t>с 01.07.2016 года  по 31.12.2016 года</t>
  </si>
  <si>
    <t>произведенных  в 2016 году.</t>
  </si>
  <si>
    <t>№ 1/317</t>
  </si>
  <si>
    <t>от 01.06.2016г</t>
  </si>
  <si>
    <t>в 2016 году.</t>
  </si>
  <si>
    <t>Ремонт и наладка клапанов</t>
  </si>
  <si>
    <t>от 29.07.2016</t>
  </si>
  <si>
    <t>№ ИЭ-1755/1</t>
  </si>
  <si>
    <t>от 10.06.2016</t>
  </si>
  <si>
    <t>Очистка боровов  и  газоходов.</t>
  </si>
  <si>
    <t xml:space="preserve"> от 29.08.2016</t>
  </si>
  <si>
    <t>от 31.01.2016</t>
  </si>
  <si>
    <t>от 21.01.2016</t>
  </si>
  <si>
    <t>№70-15/ТО</t>
  </si>
  <si>
    <t xml:space="preserve"> №70-15/ТО</t>
  </si>
  <si>
    <t>Госпроверка сигнализатора загазованности</t>
  </si>
  <si>
    <t>ООО "УГГ Сервис"</t>
  </si>
  <si>
    <t>от 29.08.2016</t>
  </si>
  <si>
    <t>Ремонт кирпичной дымовой трубы котельной</t>
  </si>
  <si>
    <t>ФГУП "Ремонтно-строительное управление" УД ПРФ</t>
  </si>
  <si>
    <t>№185</t>
  </si>
  <si>
    <t>от 20.05.2015</t>
  </si>
  <si>
    <t xml:space="preserve">Котельная находится на балансе бюджетного учреждения. Годовая бухгалтерская отчетность не подлежит публикации. Произведенная тепловая энергия используется для собственных нужд и только  23,3 % тепловой энергии в 2016 году   отпущено сторонним потребителям. Выручка от регулируемого вида деятельности составляет 4,4 % от общей выручки  учреждения. </t>
  </si>
  <si>
    <t>Ремонт оконных блоков в помещении котельной</t>
  </si>
  <si>
    <t>ФГУП "Ремонтно-строительное</t>
  </si>
  <si>
    <t>управление" УД ПРФ</t>
  </si>
  <si>
    <t>№258</t>
  </si>
  <si>
    <t>от 12.12.2016</t>
  </si>
  <si>
    <t>№ 161</t>
  </si>
  <si>
    <t>№162</t>
  </si>
  <si>
    <t xml:space="preserve">Переодическая проверка вентиляционных каналов </t>
  </si>
  <si>
    <t>Тариф на тепловую энергию на 2016 год,  руб/Гкал</t>
  </si>
  <si>
    <t xml:space="preserve"> Информация об  основных показателях финансово-хозяйственной деятельности ( регулируемой  деятельности) организации за 2016 год.</t>
  </si>
  <si>
    <t>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 за 2016 год.</t>
  </si>
  <si>
    <t>3. 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 за 2016 год¹</t>
  </si>
  <si>
    <t xml:space="preserve">№198 </t>
  </si>
  <si>
    <t>Исп.Жилина Т.Ю.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</si>
</sst>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#,##0.000"/>
    <numFmt numFmtId="167" formatCode="#,##0.0000"/>
    <numFmt numFmtId="168" formatCode="0.00000"/>
    <numFmt numFmtId="169" formatCode="0.0000"/>
    <numFmt numFmtId="170" formatCode="0.000"/>
    <numFmt numFmtId="171" formatCode="0.0%"/>
    <numFmt numFmtId="172" formatCode="#,##0.00000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name val="Calibri"/>
      <family val="2"/>
    </font>
    <font>
      <sz val="14"/>
      <name val="Times New Roman"/>
      <family val="1"/>
    </font>
    <font>
      <sz val="14"/>
      <color indexed="8"/>
      <name val="Times New Roman"/>
      <family val="1"/>
    </font>
    <font>
      <vertAlign val="superscript"/>
      <sz val="14"/>
      <color indexed="8"/>
      <name val="Times New Roman"/>
      <family val="1"/>
    </font>
    <font>
      <sz val="14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Calibri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1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i/>
      <sz val="12"/>
      <name val="Times New Roman"/>
      <family val="1"/>
    </font>
    <font>
      <b/>
      <i/>
      <sz val="11"/>
      <color indexed="8"/>
      <name val="Calibri"/>
      <family val="2"/>
    </font>
    <font>
      <i/>
      <sz val="12"/>
      <color indexed="8"/>
      <name val="Calibri"/>
      <family val="2"/>
    </font>
    <font>
      <sz val="12"/>
      <color indexed="8"/>
      <name val="Calibri"/>
      <family val="2"/>
    </font>
    <font>
      <b/>
      <i/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/>
      <right style="thick"/>
      <top style="thick"/>
      <bottom style="thick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2" fillId="0" borderId="0">
      <alignment/>
      <protection/>
    </xf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256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10" xfId="0" applyFont="1" applyFill="1" applyBorder="1" applyAlignment="1">
      <alignment vertical="center" wrapText="1"/>
    </xf>
    <xf numFmtId="0" fontId="5" fillId="0" borderId="0" xfId="0" applyFont="1" applyFill="1" applyAlignment="1">
      <alignment/>
    </xf>
    <xf numFmtId="0" fontId="5" fillId="0" borderId="11" xfId="0" applyFont="1" applyFill="1" applyBorder="1" applyAlignment="1">
      <alignment vertical="top" wrapText="1"/>
    </xf>
    <xf numFmtId="0" fontId="5" fillId="0" borderId="12" xfId="0" applyFont="1" applyFill="1" applyBorder="1" applyAlignment="1">
      <alignment vertical="top" wrapText="1"/>
    </xf>
    <xf numFmtId="0" fontId="5" fillId="0" borderId="13" xfId="0" applyFont="1" applyFill="1" applyBorder="1" applyAlignment="1">
      <alignment/>
    </xf>
    <xf numFmtId="0" fontId="5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5" fillId="0" borderId="12" xfId="0" applyFont="1" applyFill="1" applyBorder="1" applyAlignment="1">
      <alignment horizontal="left" vertical="top" wrapText="1" indent="2"/>
    </xf>
    <xf numFmtId="0" fontId="5" fillId="0" borderId="12" xfId="0" applyFont="1" applyFill="1" applyBorder="1" applyAlignment="1">
      <alignment horizontal="left" vertical="top" wrapText="1" indent="6"/>
    </xf>
    <xf numFmtId="0" fontId="5" fillId="0" borderId="12" xfId="0" applyFont="1" applyFill="1" applyBorder="1" applyAlignment="1">
      <alignment horizontal="left" vertical="top" wrapText="1" indent="7"/>
    </xf>
    <xf numFmtId="0" fontId="5" fillId="0" borderId="15" xfId="0" applyFont="1" applyFill="1" applyBorder="1" applyAlignment="1">
      <alignment vertical="top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center" vertical="center"/>
    </xf>
    <xf numFmtId="49" fontId="4" fillId="0" borderId="11" xfId="52" applyNumberFormat="1" applyFont="1" applyFill="1" applyBorder="1" applyAlignment="1" applyProtection="1">
      <alignment vertical="center" wrapText="1"/>
      <protection/>
    </xf>
    <xf numFmtId="49" fontId="4" fillId="0" borderId="12" xfId="52" applyNumberFormat="1" applyFont="1" applyFill="1" applyBorder="1" applyAlignment="1" applyProtection="1">
      <alignment vertical="center" wrapText="1"/>
      <protection/>
    </xf>
    <xf numFmtId="0" fontId="4" fillId="0" borderId="12" xfId="0" applyFont="1" applyFill="1" applyBorder="1" applyAlignment="1">
      <alignment horizontal="left" vertical="top" wrapText="1" indent="6"/>
    </xf>
    <xf numFmtId="49" fontId="4" fillId="0" borderId="12" xfId="52" applyNumberFormat="1" applyFont="1" applyFill="1" applyBorder="1" applyAlignment="1" applyProtection="1">
      <alignment horizontal="left" vertical="center" wrapText="1" indent="1"/>
      <protection/>
    </xf>
    <xf numFmtId="0" fontId="4" fillId="0" borderId="15" xfId="0" applyFont="1" applyFill="1" applyBorder="1" applyAlignment="1">
      <alignment horizontal="left" vertical="top" wrapText="1" indent="6"/>
    </xf>
    <xf numFmtId="0" fontId="5" fillId="0" borderId="17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5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vertical="top" wrapText="1"/>
    </xf>
    <xf numFmtId="0" fontId="5" fillId="0" borderId="0" xfId="0" applyFont="1" applyAlignment="1">
      <alignment/>
    </xf>
    <xf numFmtId="0" fontId="5" fillId="0" borderId="13" xfId="0" applyFont="1" applyFill="1" applyBorder="1" applyAlignment="1">
      <alignment vertical="center" wrapText="1"/>
    </xf>
    <xf numFmtId="0" fontId="5" fillId="0" borderId="18" xfId="0" applyFont="1" applyFill="1" applyBorder="1" applyAlignment="1">
      <alignment vertical="center" wrapText="1"/>
    </xf>
    <xf numFmtId="0" fontId="5" fillId="0" borderId="19" xfId="0" applyFont="1" applyFill="1" applyBorder="1" applyAlignment="1">
      <alignment vertical="center" wrapText="1"/>
    </xf>
    <xf numFmtId="0" fontId="5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left"/>
    </xf>
    <xf numFmtId="0" fontId="4" fillId="0" borderId="22" xfId="0" applyFont="1" applyFill="1" applyBorder="1" applyAlignment="1">
      <alignment horizontal="left" vertical="center" wrapText="1"/>
    </xf>
    <xf numFmtId="0" fontId="4" fillId="0" borderId="23" xfId="0" applyFont="1" applyFill="1" applyBorder="1" applyAlignment="1">
      <alignment wrapText="1"/>
    </xf>
    <xf numFmtId="0" fontId="4" fillId="0" borderId="24" xfId="0" applyFont="1" applyFill="1" applyBorder="1" applyAlignment="1">
      <alignment horizontal="center" wrapText="1"/>
    </xf>
    <xf numFmtId="0" fontId="4" fillId="0" borderId="21" xfId="0" applyFont="1" applyFill="1" applyBorder="1" applyAlignment="1">
      <alignment horizontal="left" vertical="center" wrapText="1"/>
    </xf>
    <xf numFmtId="0" fontId="4" fillId="0" borderId="25" xfId="0" applyFont="1" applyFill="1" applyBorder="1" applyAlignment="1">
      <alignment wrapText="1"/>
    </xf>
    <xf numFmtId="0" fontId="4" fillId="0" borderId="26" xfId="0" applyFont="1" applyFill="1" applyBorder="1" applyAlignment="1">
      <alignment wrapText="1"/>
    </xf>
    <xf numFmtId="0" fontId="4" fillId="0" borderId="27" xfId="0" applyFont="1" applyFill="1" applyBorder="1" applyAlignment="1">
      <alignment horizont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1" fillId="0" borderId="28" xfId="0" applyFont="1" applyFill="1" applyBorder="1" applyAlignment="1">
      <alignment horizontal="center" wrapText="1"/>
    </xf>
    <xf numFmtId="2" fontId="11" fillId="0" borderId="29" xfId="0" applyNumberFormat="1" applyFont="1" applyFill="1" applyBorder="1" applyAlignment="1">
      <alignment horizontal="center" wrapText="1"/>
    </xf>
    <xf numFmtId="0" fontId="12" fillId="0" borderId="23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Fill="1" applyBorder="1" applyAlignment="1">
      <alignment vertical="top" wrapText="1"/>
    </xf>
    <xf numFmtId="0" fontId="0" fillId="0" borderId="0" xfId="0" applyBorder="1" applyAlignment="1">
      <alignment/>
    </xf>
    <xf numFmtId="0" fontId="10" fillId="0" borderId="13" xfId="0" applyFont="1" applyFill="1" applyBorder="1" applyAlignment="1">
      <alignment horizontal="center" vertical="top"/>
    </xf>
    <xf numFmtId="0" fontId="5" fillId="0" borderId="30" xfId="0" applyFont="1" applyFill="1" applyBorder="1" applyAlignment="1">
      <alignment horizontal="center" vertical="center"/>
    </xf>
    <xf numFmtId="4" fontId="0" fillId="0" borderId="0" xfId="0" applyNumberFormat="1" applyAlignment="1">
      <alignment/>
    </xf>
    <xf numFmtId="0" fontId="5" fillId="0" borderId="14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5" fillId="0" borderId="31" xfId="0" applyFont="1" applyFill="1" applyBorder="1" applyAlignment="1">
      <alignment horizontal="center" vertical="center"/>
    </xf>
    <xf numFmtId="0" fontId="10" fillId="0" borderId="32" xfId="0" applyFont="1" applyFill="1" applyBorder="1" applyAlignment="1">
      <alignment horizontal="center" vertical="center" wrapText="1"/>
    </xf>
    <xf numFmtId="0" fontId="10" fillId="0" borderId="30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left" vertical="center" wrapText="1" indent="2"/>
    </xf>
    <xf numFmtId="0" fontId="4" fillId="0" borderId="13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wrapText="1" indent="6"/>
    </xf>
    <xf numFmtId="2" fontId="4" fillId="0" borderId="13" xfId="0" applyNumberFormat="1" applyFont="1" applyFill="1" applyBorder="1" applyAlignment="1">
      <alignment horizontal="center"/>
    </xf>
    <xf numFmtId="4" fontId="4" fillId="0" borderId="13" xfId="0" applyNumberFormat="1" applyFont="1" applyFill="1" applyBorder="1" applyAlignment="1">
      <alignment horizontal="center"/>
    </xf>
    <xf numFmtId="164" fontId="4" fillId="0" borderId="13" xfId="0" applyNumberFormat="1" applyFont="1" applyFill="1" applyBorder="1" applyAlignment="1">
      <alignment horizontal="center"/>
    </xf>
    <xf numFmtId="4" fontId="4" fillId="0" borderId="19" xfId="0" applyNumberFormat="1" applyFont="1" applyFill="1" applyBorder="1" applyAlignment="1">
      <alignment horizontal="center"/>
    </xf>
    <xf numFmtId="0" fontId="5" fillId="0" borderId="33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/>
    </xf>
    <xf numFmtId="0" fontId="5" fillId="0" borderId="34" xfId="0" applyFont="1" applyFill="1" applyBorder="1" applyAlignment="1">
      <alignment horizontal="center"/>
    </xf>
    <xf numFmtId="0" fontId="10" fillId="0" borderId="18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/>
    </xf>
    <xf numFmtId="0" fontId="5" fillId="0" borderId="35" xfId="0" applyFont="1" applyFill="1" applyBorder="1" applyAlignment="1">
      <alignment horizontal="center"/>
    </xf>
    <xf numFmtId="0" fontId="5" fillId="0" borderId="36" xfId="0" applyFont="1" applyFill="1" applyBorder="1" applyAlignment="1">
      <alignment horizontal="center"/>
    </xf>
    <xf numFmtId="9" fontId="5" fillId="0" borderId="37" xfId="0" applyNumberFormat="1" applyFont="1" applyFill="1" applyBorder="1" applyAlignment="1">
      <alignment horizontal="center"/>
    </xf>
    <xf numFmtId="0" fontId="5" fillId="0" borderId="0" xfId="0" applyFont="1" applyFill="1" applyAlignment="1">
      <alignment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left" vertical="center" wrapText="1"/>
    </xf>
    <xf numFmtId="0" fontId="4" fillId="0" borderId="40" xfId="0" applyFont="1" applyFill="1" applyBorder="1" applyAlignment="1">
      <alignment horizontal="center" wrapText="1"/>
    </xf>
    <xf numFmtId="0" fontId="4" fillId="0" borderId="41" xfId="0" applyFont="1" applyFill="1" applyBorder="1" applyAlignment="1">
      <alignment horizontal="center" vertical="top" wrapText="1"/>
    </xf>
    <xf numFmtId="0" fontId="9" fillId="0" borderId="0" xfId="0" applyFont="1" applyAlignment="1">
      <alignment/>
    </xf>
    <xf numFmtId="0" fontId="20" fillId="0" borderId="0" xfId="0" applyFont="1" applyAlignment="1">
      <alignment/>
    </xf>
    <xf numFmtId="0" fontId="22" fillId="0" borderId="0" xfId="0" applyFont="1" applyAlignment="1">
      <alignment/>
    </xf>
    <xf numFmtId="0" fontId="21" fillId="0" borderId="0" xfId="0" applyFont="1" applyAlignment="1">
      <alignment/>
    </xf>
    <xf numFmtId="4" fontId="23" fillId="0" borderId="0" xfId="0" applyNumberFormat="1" applyFont="1" applyAlignment="1">
      <alignment/>
    </xf>
    <xf numFmtId="4" fontId="24" fillId="0" borderId="0" xfId="0" applyNumberFormat="1" applyFont="1" applyAlignment="1">
      <alignment/>
    </xf>
    <xf numFmtId="0" fontId="23" fillId="0" borderId="0" xfId="0" applyFont="1" applyAlignment="1">
      <alignment/>
    </xf>
    <xf numFmtId="3" fontId="0" fillId="0" borderId="0" xfId="0" applyNumberFormat="1" applyAlignment="1">
      <alignment/>
    </xf>
    <xf numFmtId="2" fontId="9" fillId="0" borderId="0" xfId="0" applyNumberFormat="1" applyFont="1" applyAlignment="1">
      <alignment/>
    </xf>
    <xf numFmtId="166" fontId="5" fillId="0" borderId="13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vertical="center" wrapText="1"/>
    </xf>
    <xf numFmtId="4" fontId="5" fillId="0" borderId="13" xfId="0" applyNumberFormat="1" applyFont="1" applyFill="1" applyBorder="1" applyAlignment="1">
      <alignment horizontal="center" vertical="center"/>
    </xf>
    <xf numFmtId="165" fontId="5" fillId="0" borderId="13" xfId="0" applyNumberFormat="1" applyFont="1" applyFill="1" applyBorder="1" applyAlignment="1">
      <alignment horizontal="center" vertical="center"/>
    </xf>
    <xf numFmtId="167" fontId="5" fillId="0" borderId="13" xfId="0" applyNumberFormat="1" applyFont="1" applyFill="1" applyBorder="1" applyAlignment="1">
      <alignment horizontal="center" vertical="center"/>
    </xf>
    <xf numFmtId="170" fontId="20" fillId="0" borderId="0" xfId="0" applyNumberFormat="1" applyFont="1" applyAlignment="1">
      <alignment/>
    </xf>
    <xf numFmtId="166" fontId="12" fillId="0" borderId="13" xfId="0" applyNumberFormat="1" applyFont="1" applyFill="1" applyBorder="1" applyAlignment="1">
      <alignment horizontal="center" vertical="center" wrapText="1"/>
    </xf>
    <xf numFmtId="0" fontId="58" fillId="0" borderId="0" xfId="0" applyFont="1" applyAlignment="1">
      <alignment/>
    </xf>
    <xf numFmtId="0" fontId="58" fillId="0" borderId="0" xfId="0" applyFont="1" applyAlignment="1">
      <alignment horizontal="center"/>
    </xf>
    <xf numFmtId="0" fontId="25" fillId="0" borderId="18" xfId="0" applyFont="1" applyFill="1" applyBorder="1" applyAlignment="1">
      <alignment horizontal="center"/>
    </xf>
    <xf numFmtId="0" fontId="26" fillId="0" borderId="21" xfId="0" applyFont="1" applyFill="1" applyBorder="1" applyAlignment="1">
      <alignment horizontal="left" vertical="center" wrapText="1"/>
    </xf>
    <xf numFmtId="0" fontId="26" fillId="0" borderId="40" xfId="0" applyFont="1" applyFill="1" applyBorder="1" applyAlignment="1">
      <alignment horizontal="left" vertical="center" wrapText="1"/>
    </xf>
    <xf numFmtId="0" fontId="26" fillId="0" borderId="21" xfId="0" applyFont="1" applyFill="1" applyBorder="1" applyAlignment="1">
      <alignment vertical="center" wrapText="1"/>
    </xf>
    <xf numFmtId="0" fontId="26" fillId="0" borderId="23" xfId="0" applyFont="1" applyFill="1" applyBorder="1" applyAlignment="1">
      <alignment vertical="top" wrapText="1"/>
    </xf>
    <xf numFmtId="0" fontId="26" fillId="0" borderId="23" xfId="0" applyFont="1" applyFill="1" applyBorder="1" applyAlignment="1">
      <alignment vertical="center" wrapText="1"/>
    </xf>
    <xf numFmtId="0" fontId="26" fillId="0" borderId="42" xfId="0" applyFont="1" applyFill="1" applyBorder="1" applyAlignment="1">
      <alignment vertical="center" wrapText="1"/>
    </xf>
    <xf numFmtId="0" fontId="26" fillId="0" borderId="40" xfId="0" applyFont="1" applyFill="1" applyBorder="1" applyAlignment="1">
      <alignment horizontal="center" vertical="center"/>
    </xf>
    <xf numFmtId="0" fontId="26" fillId="0" borderId="23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/>
    </xf>
    <xf numFmtId="165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9" fillId="0" borderId="0" xfId="0" applyFont="1" applyFill="1" applyAlignment="1">
      <alignment/>
    </xf>
    <xf numFmtId="165" fontId="9" fillId="0" borderId="0" xfId="0" applyNumberFormat="1" applyFont="1" applyFill="1" applyAlignment="1">
      <alignment/>
    </xf>
    <xf numFmtId="4" fontId="0" fillId="0" borderId="0" xfId="0" applyNumberFormat="1" applyFill="1" applyAlignment="1">
      <alignment/>
    </xf>
    <xf numFmtId="2" fontId="0" fillId="0" borderId="0" xfId="0" applyNumberFormat="1" applyFill="1" applyAlignment="1">
      <alignment/>
    </xf>
    <xf numFmtId="165" fontId="5" fillId="0" borderId="13" xfId="0" applyNumberFormat="1" applyFont="1" applyFill="1" applyBorder="1" applyAlignment="1">
      <alignment horizontal="center" vertical="center" wrapText="1"/>
    </xf>
    <xf numFmtId="0" fontId="23" fillId="0" borderId="0" xfId="0" applyFont="1" applyFill="1" applyAlignment="1">
      <alignment vertical="center"/>
    </xf>
    <xf numFmtId="171" fontId="23" fillId="0" borderId="0" xfId="56" applyNumberFormat="1" applyFont="1" applyFill="1" applyAlignment="1">
      <alignment/>
    </xf>
    <xf numFmtId="2" fontId="23" fillId="0" borderId="0" xfId="0" applyNumberFormat="1" applyFont="1" applyFill="1" applyAlignment="1">
      <alignment/>
    </xf>
    <xf numFmtId="0" fontId="24" fillId="0" borderId="0" xfId="0" applyFont="1" applyFill="1" applyAlignment="1">
      <alignment/>
    </xf>
    <xf numFmtId="0" fontId="23" fillId="0" borderId="0" xfId="0" applyFont="1" applyFill="1" applyAlignment="1">
      <alignment/>
    </xf>
    <xf numFmtId="171" fontId="5" fillId="0" borderId="13" xfId="56" applyNumberFormat="1" applyFont="1" applyFill="1" applyBorder="1" applyAlignment="1">
      <alignment horizontal="center" vertical="center"/>
    </xf>
    <xf numFmtId="0" fontId="20" fillId="0" borderId="0" xfId="0" applyFont="1" applyFill="1" applyAlignment="1">
      <alignment/>
    </xf>
    <xf numFmtId="3" fontId="5" fillId="0" borderId="13" xfId="0" applyNumberFormat="1" applyFont="1" applyFill="1" applyBorder="1" applyAlignment="1">
      <alignment horizontal="center" vertical="center"/>
    </xf>
    <xf numFmtId="4" fontId="5" fillId="0" borderId="18" xfId="0" applyNumberFormat="1" applyFont="1" applyFill="1" applyBorder="1" applyAlignment="1">
      <alignment horizontal="center" vertical="center"/>
    </xf>
    <xf numFmtId="0" fontId="58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0" fillId="0" borderId="43" xfId="0" applyFont="1" applyFill="1" applyBorder="1" applyAlignment="1">
      <alignment horizontal="center"/>
    </xf>
    <xf numFmtId="0" fontId="10" fillId="0" borderId="38" xfId="0" applyFont="1" applyFill="1" applyBorder="1" applyAlignment="1">
      <alignment horizontal="center"/>
    </xf>
    <xf numFmtId="0" fontId="14" fillId="0" borderId="38" xfId="0" applyFont="1" applyFill="1" applyBorder="1" applyAlignment="1">
      <alignment horizontal="center"/>
    </xf>
    <xf numFmtId="0" fontId="10" fillId="0" borderId="42" xfId="0" applyFont="1" applyFill="1" applyBorder="1" applyAlignment="1">
      <alignment horizontal="center"/>
    </xf>
    <xf numFmtId="0" fontId="10" fillId="0" borderId="44" xfId="0" applyFont="1" applyFill="1" applyBorder="1" applyAlignment="1">
      <alignment horizontal="center"/>
    </xf>
    <xf numFmtId="0" fontId="14" fillId="0" borderId="44" xfId="0" applyFont="1" applyFill="1" applyBorder="1" applyAlignment="1">
      <alignment horizontal="center"/>
    </xf>
    <xf numFmtId="0" fontId="10" fillId="0" borderId="39" xfId="0" applyFont="1" applyFill="1" applyBorder="1" applyAlignment="1">
      <alignment horizontal="center"/>
    </xf>
    <xf numFmtId="0" fontId="10" fillId="0" borderId="40" xfId="0" applyFont="1" applyFill="1" applyBorder="1" applyAlignment="1">
      <alignment horizontal="center"/>
    </xf>
    <xf numFmtId="0" fontId="14" fillId="0" borderId="40" xfId="0" applyFont="1" applyFill="1" applyBorder="1" applyAlignment="1">
      <alignment horizontal="center"/>
    </xf>
    <xf numFmtId="0" fontId="10" fillId="0" borderId="38" xfId="0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165" fontId="10" fillId="0" borderId="38" xfId="0" applyNumberFormat="1" applyFont="1" applyFill="1" applyBorder="1" applyAlignment="1">
      <alignment horizontal="center"/>
    </xf>
    <xf numFmtId="0" fontId="14" fillId="0" borderId="45" xfId="0" applyFont="1" applyFill="1" applyBorder="1" applyAlignment="1">
      <alignment horizontal="center"/>
    </xf>
    <xf numFmtId="0" fontId="19" fillId="0" borderId="42" xfId="0" applyFont="1" applyFill="1" applyBorder="1" applyAlignment="1">
      <alignment horizontal="center"/>
    </xf>
    <xf numFmtId="165" fontId="10" fillId="0" borderId="44" xfId="0" applyNumberFormat="1" applyFont="1" applyFill="1" applyBorder="1" applyAlignment="1">
      <alignment horizontal="center"/>
    </xf>
    <xf numFmtId="0" fontId="10" fillId="0" borderId="42" xfId="0" applyFont="1" applyFill="1" applyBorder="1" applyAlignment="1">
      <alignment/>
    </xf>
    <xf numFmtId="0" fontId="10" fillId="0" borderId="42" xfId="0" applyFont="1" applyFill="1" applyBorder="1" applyAlignment="1">
      <alignment horizontal="left"/>
    </xf>
    <xf numFmtId="0" fontId="10" fillId="0" borderId="42" xfId="0" applyFont="1" applyFill="1" applyBorder="1" applyAlignment="1">
      <alignment vertical="top"/>
    </xf>
    <xf numFmtId="0" fontId="10" fillId="0" borderId="44" xfId="0" applyFont="1" applyFill="1" applyBorder="1" applyAlignment="1">
      <alignment horizontal="center" vertical="top"/>
    </xf>
    <xf numFmtId="0" fontId="14" fillId="0" borderId="44" xfId="0" applyFont="1" applyFill="1" applyBorder="1" applyAlignment="1">
      <alignment horizontal="center" vertical="top"/>
    </xf>
    <xf numFmtId="0" fontId="10" fillId="0" borderId="42" xfId="0" applyFont="1" applyFill="1" applyBorder="1" applyAlignment="1">
      <alignment/>
    </xf>
    <xf numFmtId="0" fontId="19" fillId="0" borderId="42" xfId="0" applyFont="1" applyFill="1" applyBorder="1" applyAlignment="1">
      <alignment/>
    </xf>
    <xf numFmtId="0" fontId="14" fillId="0" borderId="45" xfId="0" applyFont="1" applyFill="1" applyBorder="1" applyAlignment="1">
      <alignment/>
    </xf>
    <xf numFmtId="165" fontId="14" fillId="0" borderId="44" xfId="0" applyNumberFormat="1" applyFont="1" applyFill="1" applyBorder="1" applyAlignment="1">
      <alignment horizontal="center"/>
    </xf>
    <xf numFmtId="165" fontId="10" fillId="0" borderId="40" xfId="0" applyNumberFormat="1" applyFont="1" applyFill="1" applyBorder="1" applyAlignment="1">
      <alignment/>
    </xf>
    <xf numFmtId="0" fontId="26" fillId="0" borderId="45" xfId="0" applyFont="1" applyFill="1" applyBorder="1" applyAlignment="1">
      <alignment/>
    </xf>
    <xf numFmtId="0" fontId="17" fillId="0" borderId="21" xfId="0" applyFont="1" applyFill="1" applyBorder="1" applyAlignment="1">
      <alignment/>
    </xf>
    <xf numFmtId="0" fontId="10" fillId="0" borderId="23" xfId="0" applyFont="1" applyFill="1" applyBorder="1" applyAlignment="1">
      <alignment horizontal="center"/>
    </xf>
    <xf numFmtId="165" fontId="10" fillId="0" borderId="23" xfId="0" applyNumberFormat="1" applyFont="1" applyFill="1" applyBorder="1" applyAlignment="1">
      <alignment horizontal="center"/>
    </xf>
    <xf numFmtId="0" fontId="59" fillId="0" borderId="23" xfId="0" applyFont="1" applyFill="1" applyBorder="1" applyAlignment="1">
      <alignment/>
    </xf>
    <xf numFmtId="4" fontId="15" fillId="0" borderId="0" xfId="0" applyNumberFormat="1" applyFont="1" applyFill="1" applyAlignment="1">
      <alignment/>
    </xf>
    <xf numFmtId="0" fontId="16" fillId="0" borderId="43" xfId="0" applyFont="1" applyFill="1" applyBorder="1" applyAlignment="1">
      <alignment horizontal="center"/>
    </xf>
    <xf numFmtId="0" fontId="16" fillId="0" borderId="38" xfId="0" applyFont="1" applyFill="1" applyBorder="1" applyAlignment="1">
      <alignment horizontal="center"/>
    </xf>
    <xf numFmtId="0" fontId="12" fillId="0" borderId="38" xfId="0" applyFont="1" applyFill="1" applyBorder="1" applyAlignment="1">
      <alignment horizontal="center"/>
    </xf>
    <xf numFmtId="0" fontId="16" fillId="0" borderId="42" xfId="0" applyFont="1" applyFill="1" applyBorder="1" applyAlignment="1">
      <alignment horizontal="center"/>
    </xf>
    <xf numFmtId="0" fontId="16" fillId="0" borderId="44" xfId="0" applyFont="1" applyFill="1" applyBorder="1" applyAlignment="1">
      <alignment horizontal="center"/>
    </xf>
    <xf numFmtId="0" fontId="12" fillId="0" borderId="44" xfId="0" applyFont="1" applyFill="1" applyBorder="1" applyAlignment="1">
      <alignment horizontal="center"/>
    </xf>
    <xf numFmtId="0" fontId="18" fillId="0" borderId="39" xfId="0" applyFont="1" applyFill="1" applyBorder="1" applyAlignment="1">
      <alignment horizontal="center"/>
    </xf>
    <xf numFmtId="0" fontId="18" fillId="0" borderId="40" xfId="0" applyFont="1" applyFill="1" applyBorder="1" applyAlignment="1">
      <alignment horizontal="center"/>
    </xf>
    <xf numFmtId="0" fontId="12" fillId="0" borderId="40" xfId="0" applyFont="1" applyFill="1" applyBorder="1" applyAlignment="1">
      <alignment horizontal="center"/>
    </xf>
    <xf numFmtId="165" fontId="11" fillId="0" borderId="23" xfId="0" applyNumberFormat="1" applyFont="1" applyFill="1" applyBorder="1" applyAlignment="1">
      <alignment horizontal="center"/>
    </xf>
    <xf numFmtId="0" fontId="60" fillId="0" borderId="23" xfId="0" applyFont="1" applyFill="1" applyBorder="1" applyAlignment="1">
      <alignment/>
    </xf>
    <xf numFmtId="0" fontId="61" fillId="0" borderId="0" xfId="0" applyFont="1" applyFill="1" applyAlignment="1">
      <alignment/>
    </xf>
    <xf numFmtId="0" fontId="10" fillId="0" borderId="0" xfId="0" applyFont="1" applyFill="1" applyBorder="1" applyAlignment="1">
      <alignment/>
    </xf>
    <xf numFmtId="165" fontId="10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4" fontId="10" fillId="0" borderId="0" xfId="0" applyNumberFormat="1" applyFont="1" applyFill="1" applyBorder="1" applyAlignment="1">
      <alignment horizontal="center"/>
    </xf>
    <xf numFmtId="166" fontId="5" fillId="0" borderId="46" xfId="0" applyNumberFormat="1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 wrapText="1"/>
    </xf>
    <xf numFmtId="0" fontId="5" fillId="0" borderId="47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left" vertical="center" wrapText="1"/>
    </xf>
    <xf numFmtId="0" fontId="4" fillId="0" borderId="28" xfId="0" applyFont="1" applyFill="1" applyBorder="1" applyAlignment="1">
      <alignment horizontal="left" vertical="center" wrapText="1"/>
    </xf>
    <xf numFmtId="0" fontId="4" fillId="0" borderId="28" xfId="0" applyFont="1" applyFill="1" applyBorder="1" applyAlignment="1">
      <alignment horizontal="left" vertical="center"/>
    </xf>
    <xf numFmtId="0" fontId="4" fillId="0" borderId="25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center" vertical="center" wrapText="1"/>
    </xf>
    <xf numFmtId="0" fontId="4" fillId="0" borderId="21" xfId="0" applyFont="1" applyFill="1" applyBorder="1" applyAlignment="1">
      <alignment horizontal="left" vertical="center"/>
    </xf>
    <xf numFmtId="0" fontId="10" fillId="0" borderId="48" xfId="0" applyFont="1" applyFill="1" applyBorder="1" applyAlignment="1">
      <alignment horizontal="center" vertical="center"/>
    </xf>
    <xf numFmtId="0" fontId="0" fillId="0" borderId="49" xfId="0" applyBorder="1" applyAlignment="1">
      <alignment vertical="center"/>
    </xf>
    <xf numFmtId="0" fontId="0" fillId="0" borderId="50" xfId="0" applyBorder="1" applyAlignment="1">
      <alignment vertical="center"/>
    </xf>
    <xf numFmtId="0" fontId="10" fillId="0" borderId="12" xfId="0" applyFont="1" applyFill="1" applyBorder="1" applyAlignment="1">
      <alignment horizontal="center" vertical="center"/>
    </xf>
    <xf numFmtId="0" fontId="0" fillId="0" borderId="51" xfId="0" applyBorder="1" applyAlignment="1">
      <alignment vertical="center"/>
    </xf>
    <xf numFmtId="0" fontId="0" fillId="0" borderId="36" xfId="0" applyBorder="1" applyAlignment="1">
      <alignment vertical="center"/>
    </xf>
    <xf numFmtId="0" fontId="4" fillId="0" borderId="52" xfId="0" applyFont="1" applyFill="1" applyBorder="1" applyAlignment="1">
      <alignment horizontal="left" vertical="center"/>
    </xf>
    <xf numFmtId="0" fontId="4" fillId="0" borderId="53" xfId="0" applyFont="1" applyFill="1" applyBorder="1" applyAlignment="1">
      <alignment horizontal="left" vertical="center"/>
    </xf>
    <xf numFmtId="0" fontId="10" fillId="0" borderId="14" xfId="0" applyFont="1" applyFill="1" applyBorder="1" applyAlignment="1">
      <alignment horizontal="center" vertical="center" wrapText="1"/>
    </xf>
    <xf numFmtId="0" fontId="10" fillId="0" borderId="54" xfId="0" applyFont="1" applyFill="1" applyBorder="1" applyAlignment="1">
      <alignment horizontal="center" vertical="center" wrapText="1"/>
    </xf>
    <xf numFmtId="0" fontId="10" fillId="0" borderId="55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top" wrapText="1"/>
    </xf>
    <xf numFmtId="0" fontId="10" fillId="0" borderId="56" xfId="0" applyFont="1" applyFill="1" applyBorder="1" applyAlignment="1">
      <alignment horizontal="center" vertical="center" wrapText="1"/>
    </xf>
    <xf numFmtId="0" fontId="10" fillId="0" borderId="57" xfId="0" applyFont="1" applyFill="1" applyBorder="1" applyAlignment="1">
      <alignment horizontal="center" vertical="center" wrapText="1"/>
    </xf>
    <xf numFmtId="0" fontId="10" fillId="0" borderId="58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59" xfId="0" applyFont="1" applyFill="1" applyBorder="1" applyAlignment="1">
      <alignment horizontal="center" vertical="center" wrapText="1"/>
    </xf>
    <xf numFmtId="0" fontId="10" fillId="0" borderId="35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4" fillId="0" borderId="52" xfId="0" applyFont="1" applyFill="1" applyBorder="1" applyAlignment="1">
      <alignment horizontal="center" vertical="center" wrapText="1"/>
    </xf>
    <xf numFmtId="0" fontId="4" fillId="0" borderId="60" xfId="0" applyFont="1" applyFill="1" applyBorder="1" applyAlignment="1">
      <alignment horizontal="center" vertical="center" wrapText="1"/>
    </xf>
    <xf numFmtId="0" fontId="4" fillId="0" borderId="61" xfId="0" applyFont="1" applyFill="1" applyBorder="1" applyAlignment="1">
      <alignment horizontal="center" vertical="center" wrapText="1"/>
    </xf>
    <xf numFmtId="0" fontId="10" fillId="0" borderId="28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left" vertical="center"/>
    </xf>
    <xf numFmtId="0" fontId="4" fillId="0" borderId="62" xfId="0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/>
    </xf>
    <xf numFmtId="0" fontId="4" fillId="0" borderId="63" xfId="0" applyFont="1" applyFill="1" applyBorder="1" applyAlignment="1">
      <alignment horizontal="center" vertical="center"/>
    </xf>
    <xf numFmtId="0" fontId="4" fillId="0" borderId="53" xfId="0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/>
    </xf>
    <xf numFmtId="0" fontId="0" fillId="0" borderId="64" xfId="0" applyBorder="1" applyAlignment="1">
      <alignment vertical="center"/>
    </xf>
    <xf numFmtId="0" fontId="0" fillId="0" borderId="37" xfId="0" applyBorder="1" applyAlignment="1">
      <alignment vertical="center"/>
    </xf>
    <xf numFmtId="0" fontId="10" fillId="0" borderId="25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/>
    </xf>
    <xf numFmtId="0" fontId="4" fillId="0" borderId="52" xfId="0" applyFont="1" applyFill="1" applyBorder="1" applyAlignment="1">
      <alignment horizontal="left" vertical="center" wrapText="1"/>
    </xf>
    <xf numFmtId="0" fontId="4" fillId="0" borderId="53" xfId="0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51" xfId="0" applyFont="1" applyFill="1" applyBorder="1" applyAlignment="1">
      <alignment horizontal="center" vertical="center" wrapText="1"/>
    </xf>
    <xf numFmtId="0" fontId="10" fillId="0" borderId="36" xfId="0" applyFont="1" applyFill="1" applyBorder="1" applyAlignment="1">
      <alignment horizontal="center" vertical="center" wrapText="1"/>
    </xf>
    <xf numFmtId="0" fontId="4" fillId="0" borderId="65" xfId="0" applyFont="1" applyFill="1" applyBorder="1" applyAlignment="1">
      <alignment horizontal="center" vertical="center" wrapText="1"/>
    </xf>
    <xf numFmtId="0" fontId="4" fillId="0" borderId="66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top" wrapText="1"/>
    </xf>
    <xf numFmtId="0" fontId="11" fillId="0" borderId="0" xfId="0" applyFont="1" applyFill="1" applyAlignment="1">
      <alignment horizontal="center"/>
    </xf>
    <xf numFmtId="0" fontId="10" fillId="0" borderId="38" xfId="0" applyFont="1" applyFill="1" applyBorder="1" applyAlignment="1">
      <alignment horizontal="center" wrapText="1"/>
    </xf>
    <xf numFmtId="0" fontId="10" fillId="0" borderId="44" xfId="0" applyFont="1" applyFill="1" applyBorder="1" applyAlignment="1">
      <alignment horizont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top" wrapText="1"/>
    </xf>
    <xf numFmtId="0" fontId="5" fillId="0" borderId="57" xfId="0" applyFont="1" applyFill="1" applyBorder="1" applyAlignment="1">
      <alignment horizontal="center"/>
    </xf>
    <xf numFmtId="0" fontId="5" fillId="0" borderId="56" xfId="0" applyFont="1" applyFill="1" applyBorder="1" applyAlignment="1">
      <alignment vertical="justify" wrapText="1"/>
    </xf>
    <xf numFmtId="0" fontId="5" fillId="0" borderId="57" xfId="0" applyFont="1" applyFill="1" applyBorder="1" applyAlignment="1">
      <alignment vertical="justify" wrapText="1"/>
    </xf>
    <xf numFmtId="0" fontId="5" fillId="0" borderId="58" xfId="0" applyFont="1" applyFill="1" applyBorder="1" applyAlignment="1">
      <alignment vertical="justify" wrapText="1"/>
    </xf>
    <xf numFmtId="0" fontId="5" fillId="0" borderId="33" xfId="0" applyFont="1" applyFill="1" applyBorder="1" applyAlignment="1">
      <alignment vertical="justify" wrapText="1"/>
    </xf>
    <xf numFmtId="0" fontId="5" fillId="0" borderId="67" xfId="0" applyFont="1" applyFill="1" applyBorder="1" applyAlignment="1">
      <alignment vertical="justify" wrapText="1"/>
    </xf>
    <xf numFmtId="0" fontId="5" fillId="0" borderId="68" xfId="0" applyFont="1" applyFill="1" applyBorder="1" applyAlignment="1">
      <alignment vertical="justify" wrapText="1"/>
    </xf>
    <xf numFmtId="0" fontId="5" fillId="0" borderId="28" xfId="0" applyFont="1" applyFill="1" applyBorder="1" applyAlignment="1">
      <alignment horizontal="left" vertical="center"/>
    </xf>
    <xf numFmtId="0" fontId="5" fillId="0" borderId="23" xfId="0" applyFont="1" applyFill="1" applyBorder="1" applyAlignment="1">
      <alignment horizontal="left" vertical="center"/>
    </xf>
    <xf numFmtId="0" fontId="5" fillId="0" borderId="21" xfId="0" applyFont="1" applyFill="1" applyBorder="1" applyAlignment="1">
      <alignment horizontal="left" vertical="center"/>
    </xf>
    <xf numFmtId="0" fontId="5" fillId="0" borderId="25" xfId="0" applyFont="1" applyFill="1" applyBorder="1" applyAlignment="1">
      <alignment horizontal="left" vertical="center"/>
    </xf>
    <xf numFmtId="0" fontId="5" fillId="0" borderId="26" xfId="0" applyFont="1" applyFill="1" applyBorder="1" applyAlignment="1">
      <alignment horizontal="left" vertical="center"/>
    </xf>
    <xf numFmtId="0" fontId="5" fillId="0" borderId="22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center"/>
    </xf>
    <xf numFmtId="0" fontId="5" fillId="0" borderId="52" xfId="0" applyFont="1" applyFill="1" applyBorder="1" applyAlignment="1">
      <alignment horizontal="left" vertical="center"/>
    </xf>
    <xf numFmtId="0" fontId="5" fillId="0" borderId="61" xfId="0" applyFont="1" applyFill="1" applyBorder="1" applyAlignment="1">
      <alignment horizontal="left" vertical="center"/>
    </xf>
    <xf numFmtId="0" fontId="5" fillId="0" borderId="53" xfId="0" applyFont="1" applyFill="1" applyBorder="1" applyAlignment="1">
      <alignment horizontal="left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епло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"/>
  <sheetViews>
    <sheetView zoomScalePageLayoutView="0" workbookViewId="0" topLeftCell="A1">
      <selection activeCell="A6" sqref="A6"/>
    </sheetView>
  </sheetViews>
  <sheetFormatPr defaultColWidth="9.140625" defaultRowHeight="15"/>
  <cols>
    <col min="1" max="1" width="51.421875" style="0" customWidth="1"/>
    <col min="2" max="2" width="38.140625" style="0" customWidth="1"/>
  </cols>
  <sheetData>
    <row r="1" spans="1:2" ht="42.75" customHeight="1">
      <c r="A1" s="178" t="s">
        <v>154</v>
      </c>
      <c r="B1" s="179"/>
    </row>
    <row r="2" spans="1:2" ht="105.75" customHeight="1">
      <c r="A2" s="99" t="s">
        <v>122</v>
      </c>
      <c r="B2" s="47" t="s">
        <v>212</v>
      </c>
    </row>
    <row r="3" spans="1:2" ht="41.25" customHeight="1">
      <c r="A3" s="100" t="s">
        <v>247</v>
      </c>
      <c r="B3" s="105" t="s">
        <v>15</v>
      </c>
    </row>
    <row r="4" spans="1:2" ht="71.25" customHeight="1">
      <c r="A4" s="101" t="s">
        <v>248</v>
      </c>
      <c r="B4" s="105" t="s">
        <v>149</v>
      </c>
    </row>
    <row r="5" spans="1:2" ht="24" customHeight="1">
      <c r="A5" s="102" t="s">
        <v>156</v>
      </c>
      <c r="B5" s="106" t="s">
        <v>150</v>
      </c>
    </row>
    <row r="6" spans="1:2" ht="82.5" customHeight="1">
      <c r="A6" s="103" t="s">
        <v>249</v>
      </c>
      <c r="B6" s="105" t="s">
        <v>151</v>
      </c>
    </row>
    <row r="7" spans="1:2" ht="94.5" customHeight="1">
      <c r="A7" s="104" t="s">
        <v>155</v>
      </c>
      <c r="B7" s="105" t="s">
        <v>152</v>
      </c>
    </row>
    <row r="8" spans="1:5" ht="39" customHeight="1">
      <c r="A8" s="103" t="s">
        <v>157</v>
      </c>
      <c r="B8" s="105" t="s">
        <v>153</v>
      </c>
      <c r="C8" s="75"/>
      <c r="D8" s="75"/>
      <c r="E8" s="75"/>
    </row>
    <row r="9" spans="1:2" ht="14.25">
      <c r="A9" s="44"/>
      <c r="B9" s="44"/>
    </row>
    <row r="10" spans="1:2" ht="14.25">
      <c r="A10" s="44"/>
      <c r="B10" s="44"/>
    </row>
    <row r="11" spans="1:2" ht="18">
      <c r="A11" s="30"/>
      <c r="B11" s="44"/>
    </row>
  </sheetData>
  <sheetProtection/>
  <mergeCells count="1">
    <mergeCell ref="A1:B1"/>
  </mergeCells>
  <printOptions/>
  <pageMargins left="0.5118110236220472" right="0.11811023622047245" top="0.9448818897637796" bottom="0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33"/>
  <sheetViews>
    <sheetView zoomScalePageLayoutView="0" workbookViewId="0" topLeftCell="A1">
      <selection activeCell="A22" sqref="A22:A23"/>
    </sheetView>
  </sheetViews>
  <sheetFormatPr defaultColWidth="9.140625" defaultRowHeight="15"/>
  <cols>
    <col min="1" max="1" width="19.421875" style="0" customWidth="1"/>
    <col min="2" max="2" width="29.140625" style="0" customWidth="1"/>
    <col min="3" max="3" width="13.421875" style="0" customWidth="1"/>
    <col min="4" max="4" width="12.57421875" style="0" customWidth="1"/>
    <col min="5" max="5" width="13.140625" style="0" customWidth="1"/>
    <col min="6" max="6" width="13.57421875" style="0" customWidth="1"/>
    <col min="7" max="7" width="14.140625" style="0" customWidth="1"/>
    <col min="8" max="8" width="12.00390625" style="0" customWidth="1"/>
  </cols>
  <sheetData>
    <row r="2" spans="1:8" ht="42" customHeight="1">
      <c r="A2" s="187" t="s">
        <v>148</v>
      </c>
      <c r="B2" s="187"/>
      <c r="C2" s="187"/>
      <c r="D2" s="187"/>
      <c r="E2" s="187"/>
      <c r="F2" s="187"/>
      <c r="G2" s="187"/>
      <c r="H2" s="187"/>
    </row>
    <row r="3" spans="1:8" ht="18" thickBot="1">
      <c r="A3" s="3"/>
      <c r="B3" s="3"/>
      <c r="C3" s="3"/>
      <c r="D3" s="3"/>
      <c r="E3" s="3"/>
      <c r="F3" s="3"/>
      <c r="G3" s="3"/>
      <c r="H3" s="3"/>
    </row>
    <row r="4" spans="1:8" ht="41.25" customHeight="1">
      <c r="A4" s="195" t="s">
        <v>0</v>
      </c>
      <c r="B4" s="196"/>
      <c r="C4" s="197" t="s">
        <v>181</v>
      </c>
      <c r="D4" s="198"/>
      <c r="E4" s="198"/>
      <c r="F4" s="198"/>
      <c r="G4" s="198"/>
      <c r="H4" s="199"/>
    </row>
    <row r="5" spans="1:8" ht="18">
      <c r="A5" s="185" t="s">
        <v>25</v>
      </c>
      <c r="B5" s="188"/>
      <c r="C5" s="189">
        <v>5032066860</v>
      </c>
      <c r="D5" s="190"/>
      <c r="E5" s="190"/>
      <c r="F5" s="190"/>
      <c r="G5" s="190"/>
      <c r="H5" s="191"/>
    </row>
    <row r="6" spans="1:8" ht="18">
      <c r="A6" s="185" t="s">
        <v>26</v>
      </c>
      <c r="B6" s="188"/>
      <c r="C6" s="192">
        <v>503201001</v>
      </c>
      <c r="D6" s="193"/>
      <c r="E6" s="193"/>
      <c r="F6" s="193"/>
      <c r="G6" s="193"/>
      <c r="H6" s="194"/>
    </row>
    <row r="7" spans="1:8" ht="18" thickBot="1">
      <c r="A7" s="186" t="s">
        <v>40</v>
      </c>
      <c r="B7" s="214"/>
      <c r="C7" s="220" t="s">
        <v>123</v>
      </c>
      <c r="D7" s="221"/>
      <c r="E7" s="221"/>
      <c r="F7" s="221"/>
      <c r="G7" s="221"/>
      <c r="H7" s="222"/>
    </row>
    <row r="8" spans="1:8" ht="19.5" customHeight="1">
      <c r="A8" s="226" t="s">
        <v>116</v>
      </c>
      <c r="B8" s="227"/>
      <c r="C8" s="201" t="s">
        <v>214</v>
      </c>
      <c r="D8" s="202"/>
      <c r="E8" s="202"/>
      <c r="F8" s="202"/>
      <c r="G8" s="202"/>
      <c r="H8" s="203"/>
    </row>
    <row r="9" spans="1:8" ht="33" customHeight="1">
      <c r="A9" s="184"/>
      <c r="B9" s="207"/>
      <c r="C9" s="204"/>
      <c r="D9" s="205"/>
      <c r="E9" s="205"/>
      <c r="F9" s="205"/>
      <c r="G9" s="205"/>
      <c r="H9" s="206"/>
    </row>
    <row r="10" spans="1:8" ht="36.75" customHeight="1">
      <c r="A10" s="184" t="s">
        <v>23</v>
      </c>
      <c r="B10" s="207"/>
      <c r="C10" s="228" t="s">
        <v>159</v>
      </c>
      <c r="D10" s="229"/>
      <c r="E10" s="229"/>
      <c r="F10" s="229"/>
      <c r="G10" s="229"/>
      <c r="H10" s="230"/>
    </row>
    <row r="11" spans="1:8" ht="18">
      <c r="A11" s="184" t="s">
        <v>41</v>
      </c>
      <c r="B11" s="207"/>
      <c r="C11" s="211" t="s">
        <v>213</v>
      </c>
      <c r="D11" s="212"/>
      <c r="E11" s="212"/>
      <c r="F11" s="212"/>
      <c r="G11" s="212"/>
      <c r="H11" s="213"/>
    </row>
    <row r="12" spans="1:8" ht="25.5" customHeight="1" thickBot="1">
      <c r="A12" s="186" t="s">
        <v>1</v>
      </c>
      <c r="B12" s="214"/>
      <c r="C12" s="223" t="s">
        <v>177</v>
      </c>
      <c r="D12" s="224"/>
      <c r="E12" s="224"/>
      <c r="F12" s="224"/>
      <c r="G12" s="224"/>
      <c r="H12" s="225"/>
    </row>
    <row r="13" spans="1:8" ht="29.25" customHeight="1" thickBot="1">
      <c r="A13" s="215" t="s">
        <v>31</v>
      </c>
      <c r="B13" s="216"/>
      <c r="C13" s="216"/>
      <c r="D13" s="216"/>
      <c r="E13" s="216"/>
      <c r="F13" s="216"/>
      <c r="G13" s="216"/>
      <c r="H13" s="217"/>
    </row>
    <row r="14" spans="1:8" ht="22.5" customHeight="1">
      <c r="A14" s="208" t="s">
        <v>29</v>
      </c>
      <c r="B14" s="218"/>
      <c r="C14" s="208" t="s">
        <v>16</v>
      </c>
      <c r="D14" s="210" t="s">
        <v>21</v>
      </c>
      <c r="E14" s="210"/>
      <c r="F14" s="210"/>
      <c r="G14" s="210"/>
      <c r="H14" s="231" t="s">
        <v>24</v>
      </c>
    </row>
    <row r="15" spans="1:8" ht="75.75" customHeight="1" thickBot="1">
      <c r="A15" s="209"/>
      <c r="B15" s="219"/>
      <c r="C15" s="209"/>
      <c r="D15" s="76" t="s">
        <v>17</v>
      </c>
      <c r="E15" s="76" t="s">
        <v>18</v>
      </c>
      <c r="F15" s="76" t="s">
        <v>19</v>
      </c>
      <c r="G15" s="76" t="s">
        <v>20</v>
      </c>
      <c r="H15" s="232"/>
    </row>
    <row r="16" spans="1:8" ht="25.5" customHeight="1" thickBot="1">
      <c r="A16" s="180" t="s">
        <v>215</v>
      </c>
      <c r="B16" s="181"/>
      <c r="C16" s="181"/>
      <c r="D16" s="181"/>
      <c r="E16" s="181"/>
      <c r="F16" s="181"/>
      <c r="G16" s="181"/>
      <c r="H16" s="182"/>
    </row>
    <row r="17" spans="1:8" ht="18">
      <c r="A17" s="183" t="s">
        <v>27</v>
      </c>
      <c r="B17" s="77" t="s">
        <v>22</v>
      </c>
      <c r="C17" s="46">
        <v>1529.8</v>
      </c>
      <c r="D17" s="78"/>
      <c r="E17" s="78"/>
      <c r="F17" s="78"/>
      <c r="G17" s="78"/>
      <c r="H17" s="79"/>
    </row>
    <row r="18" spans="1:8" ht="18">
      <c r="A18" s="184"/>
      <c r="B18" s="35" t="s">
        <v>30</v>
      </c>
      <c r="C18" s="45"/>
      <c r="D18" s="37"/>
      <c r="E18" s="37"/>
      <c r="F18" s="37"/>
      <c r="G18" s="37"/>
      <c r="H18" s="38"/>
    </row>
    <row r="19" spans="1:8" ht="18">
      <c r="A19" s="185" t="s">
        <v>28</v>
      </c>
      <c r="B19" s="39" t="s">
        <v>22</v>
      </c>
      <c r="C19" s="46">
        <v>1529.8</v>
      </c>
      <c r="D19" s="37"/>
      <c r="E19" s="37"/>
      <c r="F19" s="37"/>
      <c r="G19" s="37"/>
      <c r="H19" s="38"/>
    </row>
    <row r="20" spans="1:8" ht="18" thickBot="1">
      <c r="A20" s="186"/>
      <c r="B20" s="36" t="s">
        <v>30</v>
      </c>
      <c r="C20" s="40"/>
      <c r="D20" s="41"/>
      <c r="E20" s="41"/>
      <c r="F20" s="41"/>
      <c r="G20" s="41"/>
      <c r="H20" s="42"/>
    </row>
    <row r="21" spans="1:8" ht="27.75" customHeight="1" thickBot="1">
      <c r="A21" s="180" t="s">
        <v>216</v>
      </c>
      <c r="B21" s="181"/>
      <c r="C21" s="181"/>
      <c r="D21" s="181"/>
      <c r="E21" s="181"/>
      <c r="F21" s="181"/>
      <c r="G21" s="181"/>
      <c r="H21" s="182"/>
    </row>
    <row r="22" spans="1:8" ht="18">
      <c r="A22" s="183" t="s">
        <v>27</v>
      </c>
      <c r="B22" s="77" t="s">
        <v>22</v>
      </c>
      <c r="C22" s="46">
        <v>1581.1</v>
      </c>
      <c r="D22" s="78"/>
      <c r="E22" s="78"/>
      <c r="F22" s="78"/>
      <c r="G22" s="78"/>
      <c r="H22" s="79"/>
    </row>
    <row r="23" spans="1:8" ht="18">
      <c r="A23" s="184"/>
      <c r="B23" s="35" t="s">
        <v>30</v>
      </c>
      <c r="C23" s="45"/>
      <c r="D23" s="37"/>
      <c r="E23" s="37"/>
      <c r="F23" s="37"/>
      <c r="G23" s="37"/>
      <c r="H23" s="38"/>
    </row>
    <row r="24" spans="1:8" ht="18">
      <c r="A24" s="185" t="s">
        <v>28</v>
      </c>
      <c r="B24" s="39" t="s">
        <v>22</v>
      </c>
      <c r="C24" s="46">
        <v>1581.1</v>
      </c>
      <c r="D24" s="37"/>
      <c r="E24" s="37"/>
      <c r="F24" s="37"/>
      <c r="G24" s="37"/>
      <c r="H24" s="38"/>
    </row>
    <row r="25" spans="1:8" ht="18" thickBot="1">
      <c r="A25" s="186"/>
      <c r="B25" s="36" t="s">
        <v>30</v>
      </c>
      <c r="C25" s="40"/>
      <c r="D25" s="41"/>
      <c r="E25" s="41"/>
      <c r="F25" s="41"/>
      <c r="G25" s="41"/>
      <c r="H25" s="42"/>
    </row>
    <row r="26" spans="1:8" ht="18">
      <c r="A26" s="3"/>
      <c r="B26" s="3"/>
      <c r="C26" s="3"/>
      <c r="D26" s="3"/>
      <c r="E26" s="3"/>
      <c r="F26" s="3"/>
      <c r="G26" s="3"/>
      <c r="H26" s="3"/>
    </row>
    <row r="27" spans="1:8" ht="18">
      <c r="A27" s="3"/>
      <c r="B27" s="3"/>
      <c r="C27" s="3"/>
      <c r="D27" s="3"/>
      <c r="E27" s="3"/>
      <c r="F27" s="3"/>
      <c r="G27" s="3"/>
      <c r="H27" s="3"/>
    </row>
    <row r="28" spans="1:8" ht="18">
      <c r="A28" s="3"/>
      <c r="B28" s="3"/>
      <c r="C28" s="3"/>
      <c r="D28" s="3"/>
      <c r="E28" s="3"/>
      <c r="F28" s="3"/>
      <c r="G28" s="3"/>
      <c r="H28" s="3"/>
    </row>
    <row r="29" spans="1:8" ht="40.5" customHeight="1">
      <c r="A29" s="200" t="s">
        <v>45</v>
      </c>
      <c r="B29" s="200"/>
      <c r="C29" s="200"/>
      <c r="D29" s="200"/>
      <c r="E29" s="200"/>
      <c r="F29" s="200"/>
      <c r="G29" s="200"/>
      <c r="H29" s="200"/>
    </row>
    <row r="30" spans="1:8" ht="81" customHeight="1">
      <c r="A30" s="200" t="s">
        <v>69</v>
      </c>
      <c r="B30" s="200"/>
      <c r="C30" s="200"/>
      <c r="D30" s="200"/>
      <c r="E30" s="200"/>
      <c r="F30" s="200"/>
      <c r="G30" s="200"/>
      <c r="H30" s="200"/>
    </row>
    <row r="31" spans="1:8" ht="18">
      <c r="A31" s="43"/>
      <c r="B31" s="43"/>
      <c r="C31" s="43"/>
      <c r="D31" s="43"/>
      <c r="E31" s="43"/>
      <c r="F31" s="43"/>
      <c r="G31" s="43"/>
      <c r="H31" s="43"/>
    </row>
    <row r="32" spans="1:8" ht="18">
      <c r="A32" s="43"/>
      <c r="B32" s="43"/>
      <c r="C32" s="43"/>
      <c r="D32" s="43"/>
      <c r="E32" s="43"/>
      <c r="F32" s="43"/>
      <c r="G32" s="43"/>
      <c r="H32" s="43"/>
    </row>
    <row r="33" spans="1:8" ht="18">
      <c r="A33" s="43"/>
      <c r="B33" s="43"/>
      <c r="C33" s="43"/>
      <c r="D33" s="43"/>
      <c r="E33" s="43"/>
      <c r="F33" s="43"/>
      <c r="G33" s="43"/>
      <c r="H33" s="43"/>
    </row>
  </sheetData>
  <sheetProtection/>
  <mergeCells count="30">
    <mergeCell ref="A7:B7"/>
    <mergeCell ref="A19:A20"/>
    <mergeCell ref="C7:H7"/>
    <mergeCell ref="C12:H12"/>
    <mergeCell ref="A8:B9"/>
    <mergeCell ref="A17:A18"/>
    <mergeCell ref="C10:H10"/>
    <mergeCell ref="A11:B11"/>
    <mergeCell ref="H14:H15"/>
    <mergeCell ref="A16:H16"/>
    <mergeCell ref="A29:H29"/>
    <mergeCell ref="A30:H30"/>
    <mergeCell ref="C8:H9"/>
    <mergeCell ref="A10:B10"/>
    <mergeCell ref="C14:C15"/>
    <mergeCell ref="D14:G14"/>
    <mergeCell ref="C11:H11"/>
    <mergeCell ref="A12:B12"/>
    <mergeCell ref="A13:H13"/>
    <mergeCell ref="A14:B15"/>
    <mergeCell ref="A21:H21"/>
    <mergeCell ref="A22:A23"/>
    <mergeCell ref="A24:A25"/>
    <mergeCell ref="A2:H2"/>
    <mergeCell ref="A5:B5"/>
    <mergeCell ref="A6:B6"/>
    <mergeCell ref="C5:H5"/>
    <mergeCell ref="C6:H6"/>
    <mergeCell ref="A4:B4"/>
    <mergeCell ref="C4:H4"/>
  </mergeCells>
  <printOptions/>
  <pageMargins left="0.57" right="0.45" top="0.51" bottom="0.7480314960629921" header="0.31496062992125984" footer="0.31496062992125984"/>
  <pageSetup fitToHeight="1" fitToWidth="1" horizontalDpi="600" verticalDpi="600" orientation="portrait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4"/>
  <sheetViews>
    <sheetView zoomScale="85" zoomScaleNormal="85" zoomScalePageLayoutView="0" workbookViewId="0" topLeftCell="A7">
      <selection activeCell="D112" sqref="D112"/>
    </sheetView>
  </sheetViews>
  <sheetFormatPr defaultColWidth="9.140625" defaultRowHeight="15" outlineLevelRow="1"/>
  <cols>
    <col min="1" max="1" width="78.28125" style="111" customWidth="1"/>
    <col min="2" max="2" width="36.00390625" style="111" customWidth="1"/>
    <col min="3" max="3" width="15.28125" style="111" customWidth="1"/>
    <col min="4" max="4" width="22.421875" style="111" customWidth="1"/>
    <col min="5" max="5" width="9.00390625" style="0" customWidth="1"/>
    <col min="6" max="6" width="10.7109375" style="0" customWidth="1"/>
  </cols>
  <sheetData>
    <row r="1" spans="1:7" ht="36" customHeight="1">
      <c r="A1" s="237" t="s">
        <v>207</v>
      </c>
      <c r="B1" s="237"/>
      <c r="C1" s="109"/>
      <c r="D1" s="109"/>
      <c r="E1" s="48"/>
      <c r="F1" s="48"/>
      <c r="G1" s="48"/>
    </row>
    <row r="2" spans="1:7" ht="11.25" customHeight="1" thickBot="1">
      <c r="A2" s="5"/>
      <c r="B2" s="5"/>
      <c r="C2" s="109"/>
      <c r="D2" s="109"/>
      <c r="E2" s="48"/>
      <c r="F2" s="48"/>
      <c r="G2" s="48"/>
    </row>
    <row r="3" spans="1:7" ht="69" customHeight="1">
      <c r="A3" s="54" t="s">
        <v>0</v>
      </c>
      <c r="B3" s="58" t="s">
        <v>194</v>
      </c>
      <c r="C3" s="49"/>
      <c r="D3" s="49"/>
      <c r="E3" s="49"/>
      <c r="F3" s="49"/>
      <c r="G3" s="49"/>
    </row>
    <row r="4" spans="1:7" ht="18">
      <c r="A4" s="12" t="s">
        <v>25</v>
      </c>
      <c r="B4" s="51">
        <v>5032066860</v>
      </c>
      <c r="C4" s="110"/>
      <c r="D4" s="110"/>
      <c r="E4" s="50"/>
      <c r="F4" s="50"/>
      <c r="G4" s="50"/>
    </row>
    <row r="5" spans="1:7" ht="18">
      <c r="A5" s="12" t="s">
        <v>26</v>
      </c>
      <c r="B5" s="51">
        <v>503201001</v>
      </c>
      <c r="C5" s="110"/>
      <c r="D5" s="110"/>
      <c r="E5" s="50"/>
      <c r="F5" s="50"/>
      <c r="G5" s="50"/>
    </row>
    <row r="6" spans="1:7" ht="47.25" customHeight="1">
      <c r="A6" s="55" t="s">
        <v>42</v>
      </c>
      <c r="B6" s="57" t="s">
        <v>123</v>
      </c>
      <c r="C6" s="110"/>
      <c r="D6" s="110"/>
      <c r="E6" s="50"/>
      <c r="F6" s="50"/>
      <c r="G6" s="50"/>
    </row>
    <row r="7" spans="1:2" ht="18" thickBot="1">
      <c r="A7" s="13" t="s">
        <v>43</v>
      </c>
      <c r="B7" s="98" t="s">
        <v>210</v>
      </c>
    </row>
    <row r="8" spans="1:2" ht="18" thickBot="1">
      <c r="A8" s="68"/>
      <c r="B8" s="69"/>
    </row>
    <row r="9" spans="1:2" ht="35.25" customHeight="1" thickBot="1">
      <c r="A9" s="67" t="s">
        <v>2</v>
      </c>
      <c r="B9" s="56" t="s">
        <v>3</v>
      </c>
    </row>
    <row r="10" spans="1:2" ht="43.5" customHeight="1">
      <c r="A10" s="6" t="s">
        <v>46</v>
      </c>
      <c r="B10" s="52" t="s">
        <v>124</v>
      </c>
    </row>
    <row r="11" spans="1:2" ht="18">
      <c r="A11" s="7" t="s">
        <v>208</v>
      </c>
      <c r="B11" s="92">
        <v>14099.8</v>
      </c>
    </row>
    <row r="12" spans="1:6" ht="42.75" customHeight="1">
      <c r="A12" s="7" t="s">
        <v>47</v>
      </c>
      <c r="B12" s="92">
        <f>B14+B15+B18+B19+B20+B21+B22+B24+B26+B28</f>
        <v>45721.87011999999</v>
      </c>
      <c r="C12" s="112"/>
      <c r="D12" s="113"/>
      <c r="E12" s="88"/>
      <c r="F12" s="80"/>
    </row>
    <row r="13" spans="1:6" ht="22.5" customHeight="1">
      <c r="A13" s="14" t="s">
        <v>32</v>
      </c>
      <c r="B13" s="92" t="s">
        <v>127</v>
      </c>
      <c r="C13" s="112"/>
      <c r="E13" s="88"/>
      <c r="F13" s="80"/>
    </row>
    <row r="14" spans="1:2" ht="21" customHeight="1">
      <c r="A14" s="14" t="s">
        <v>113</v>
      </c>
      <c r="B14" s="92">
        <v>26026.9</v>
      </c>
    </row>
    <row r="15" spans="1:2" ht="45.75" customHeight="1">
      <c r="A15" s="14" t="s">
        <v>34</v>
      </c>
      <c r="B15" s="92">
        <v>7856.5</v>
      </c>
    </row>
    <row r="16" spans="1:2" ht="16.5" customHeight="1">
      <c r="A16" s="18" t="s">
        <v>118</v>
      </c>
      <c r="B16" s="91">
        <f>B15/B17</f>
        <v>3.8403069703783363</v>
      </c>
    </row>
    <row r="17" spans="1:2" ht="19.5" customHeight="1">
      <c r="A17" s="15" t="s">
        <v>178</v>
      </c>
      <c r="B17" s="92">
        <v>2045.8</v>
      </c>
    </row>
    <row r="18" spans="1:4" ht="42.75" customHeight="1">
      <c r="A18" s="14" t="s">
        <v>125</v>
      </c>
      <c r="B18" s="92">
        <f>204.7+15.5</f>
        <v>220.2</v>
      </c>
      <c r="D18" s="114"/>
    </row>
    <row r="19" spans="1:2" ht="38.25" customHeight="1">
      <c r="A19" s="14" t="s">
        <v>160</v>
      </c>
      <c r="B19" s="92">
        <v>162.6</v>
      </c>
    </row>
    <row r="20" spans="1:7" ht="39" customHeight="1">
      <c r="A20" s="14" t="s">
        <v>35</v>
      </c>
      <c r="B20" s="92">
        <f>3529.9*1.3022</f>
        <v>4596.6357800000005</v>
      </c>
      <c r="C20" s="114"/>
      <c r="D20" s="115"/>
      <c r="F20" s="53"/>
      <c r="G20" s="87"/>
    </row>
    <row r="21" spans="1:2" ht="35.25" customHeight="1">
      <c r="A21" s="59" t="s">
        <v>126</v>
      </c>
      <c r="B21" s="116">
        <v>443.7</v>
      </c>
    </row>
    <row r="22" spans="1:3" ht="18">
      <c r="A22" s="14" t="s">
        <v>119</v>
      </c>
      <c r="B22" s="92">
        <f>C97+B23</f>
        <v>2486.2186199999996</v>
      </c>
      <c r="C22" s="117" t="s">
        <v>139</v>
      </c>
    </row>
    <row r="23" spans="1:4" ht="44.25" customHeight="1">
      <c r="A23" s="16" t="s">
        <v>36</v>
      </c>
      <c r="B23" s="92">
        <f>(164+1058.1)*1.3022</f>
        <v>1591.41862</v>
      </c>
      <c r="D23" s="114"/>
    </row>
    <row r="24" spans="1:6" ht="30.75" customHeight="1">
      <c r="A24" s="14" t="s">
        <v>37</v>
      </c>
      <c r="B24" s="92">
        <f>1194.2+B25</f>
        <v>2044.01572</v>
      </c>
      <c r="C24" s="118"/>
      <c r="D24" s="119"/>
      <c r="E24" s="84"/>
      <c r="F24" s="82"/>
    </row>
    <row r="25" spans="1:6" ht="39.75" customHeight="1">
      <c r="A25" s="16" t="s">
        <v>38</v>
      </c>
      <c r="B25" s="92">
        <f>652.6*1.3022</f>
        <v>849.81572</v>
      </c>
      <c r="C25" s="120"/>
      <c r="D25" s="120"/>
      <c r="E25" s="85"/>
      <c r="F25" s="82"/>
    </row>
    <row r="26" spans="1:6" ht="38.25" customHeight="1">
      <c r="A26" s="14" t="s">
        <v>39</v>
      </c>
      <c r="B26" s="92">
        <v>1086.1</v>
      </c>
      <c r="C26" s="117" t="s">
        <v>139</v>
      </c>
      <c r="D26" s="121"/>
      <c r="E26" s="86"/>
      <c r="F26" s="83"/>
    </row>
    <row r="27" spans="1:8" ht="63" customHeight="1">
      <c r="A27" s="14" t="s">
        <v>117</v>
      </c>
      <c r="B27" s="92" t="s">
        <v>127</v>
      </c>
      <c r="D27" s="114"/>
      <c r="F27" s="53"/>
      <c r="H27" s="53"/>
    </row>
    <row r="28" spans="1:8" ht="26.25" customHeight="1">
      <c r="A28" s="14" t="s">
        <v>140</v>
      </c>
      <c r="B28" s="92">
        <f>B29+B30+B31</f>
        <v>799</v>
      </c>
      <c r="F28" s="53"/>
      <c r="H28" s="53"/>
    </row>
    <row r="29" spans="1:8" ht="24" customHeight="1">
      <c r="A29" s="14" t="s">
        <v>141</v>
      </c>
      <c r="B29" s="92">
        <v>670.7</v>
      </c>
      <c r="F29" s="53"/>
      <c r="H29" s="53"/>
    </row>
    <row r="30" spans="1:8" ht="24" customHeight="1">
      <c r="A30" s="14" t="s">
        <v>142</v>
      </c>
      <c r="B30" s="92">
        <v>126.3</v>
      </c>
      <c r="F30" s="53"/>
      <c r="H30" s="53"/>
    </row>
    <row r="31" spans="1:8" ht="36" customHeight="1">
      <c r="A31" s="16" t="s">
        <v>143</v>
      </c>
      <c r="B31" s="91">
        <v>2</v>
      </c>
      <c r="F31" s="53"/>
      <c r="H31" s="53"/>
    </row>
    <row r="32" spans="1:2" ht="18">
      <c r="A32" s="7" t="s">
        <v>48</v>
      </c>
      <c r="B32" s="89" t="s">
        <v>127</v>
      </c>
    </row>
    <row r="33" spans="1:2" ht="22.5" customHeight="1">
      <c r="A33" s="7" t="s">
        <v>49</v>
      </c>
      <c r="B33" s="89" t="s">
        <v>127</v>
      </c>
    </row>
    <row r="34" spans="1:2" ht="78" customHeight="1">
      <c r="A34" s="18" t="s">
        <v>4</v>
      </c>
      <c r="B34" s="89" t="s">
        <v>127</v>
      </c>
    </row>
    <row r="35" spans="1:2" ht="39" customHeight="1">
      <c r="A35" s="90" t="s">
        <v>50</v>
      </c>
      <c r="B35" s="89" t="s">
        <v>127</v>
      </c>
    </row>
    <row r="36" spans="1:2" ht="18">
      <c r="A36" s="14" t="s">
        <v>6</v>
      </c>
      <c r="B36" s="89" t="s">
        <v>127</v>
      </c>
    </row>
    <row r="37" spans="1:2" ht="177" customHeight="1">
      <c r="A37" s="7" t="s">
        <v>195</v>
      </c>
      <c r="B37" s="95" t="s">
        <v>238</v>
      </c>
    </row>
    <row r="38" spans="1:2" ht="19.5" customHeight="1">
      <c r="A38" s="7" t="s">
        <v>51</v>
      </c>
      <c r="B38" s="92">
        <v>30</v>
      </c>
    </row>
    <row r="39" spans="1:2" ht="20.25" customHeight="1">
      <c r="A39" s="7" t="s">
        <v>52</v>
      </c>
      <c r="B39" s="92">
        <v>0</v>
      </c>
    </row>
    <row r="40" spans="1:3" ht="21" customHeight="1">
      <c r="A40" s="7" t="s">
        <v>179</v>
      </c>
      <c r="B40" s="93">
        <v>34.8967</v>
      </c>
      <c r="C40" s="114"/>
    </row>
    <row r="41" spans="1:2" ht="20.25" customHeight="1">
      <c r="A41" s="7" t="s">
        <v>53</v>
      </c>
      <c r="B41" s="93" t="s">
        <v>127</v>
      </c>
    </row>
    <row r="42" spans="1:2" ht="39" customHeight="1">
      <c r="A42" s="7" t="s">
        <v>54</v>
      </c>
      <c r="B42" s="89">
        <v>28.374</v>
      </c>
    </row>
    <row r="43" spans="1:2" ht="18">
      <c r="A43" s="14" t="s">
        <v>5</v>
      </c>
      <c r="B43" s="89">
        <v>27.22</v>
      </c>
    </row>
    <row r="44" spans="1:2" ht="21" customHeight="1">
      <c r="A44" s="14" t="s">
        <v>175</v>
      </c>
      <c r="B44" s="177">
        <v>1.154</v>
      </c>
    </row>
    <row r="45" spans="1:6" ht="39.75" customHeight="1">
      <c r="A45" s="7" t="s">
        <v>55</v>
      </c>
      <c r="B45" s="122">
        <v>0.176</v>
      </c>
      <c r="C45" s="123" t="s">
        <v>209</v>
      </c>
      <c r="E45" s="94">
        <v>6.158</v>
      </c>
      <c r="F45" s="81" t="s">
        <v>174</v>
      </c>
    </row>
    <row r="46" spans="1:2" ht="39" customHeight="1">
      <c r="A46" s="7" t="s">
        <v>128</v>
      </c>
      <c r="B46" s="91">
        <f>9.41*2</f>
        <v>18.82</v>
      </c>
    </row>
    <row r="47" spans="1:2" ht="39.75" customHeight="1">
      <c r="A47" s="7" t="s">
        <v>56</v>
      </c>
      <c r="B47" s="91" t="s">
        <v>127</v>
      </c>
    </row>
    <row r="48" spans="1:2" ht="23.25" customHeight="1">
      <c r="A48" s="7" t="s">
        <v>57</v>
      </c>
      <c r="B48" s="91" t="s">
        <v>127</v>
      </c>
    </row>
    <row r="49" spans="1:2" ht="18">
      <c r="A49" s="7" t="s">
        <v>129</v>
      </c>
      <c r="B49" s="124">
        <v>1</v>
      </c>
    </row>
    <row r="50" spans="1:2" ht="22.5" customHeight="1">
      <c r="A50" s="7" t="s">
        <v>58</v>
      </c>
      <c r="B50" s="91" t="s">
        <v>127</v>
      </c>
    </row>
    <row r="51" spans="1:2" ht="38.25" customHeight="1">
      <c r="A51" s="7" t="s">
        <v>59</v>
      </c>
      <c r="B51" s="124">
        <v>16</v>
      </c>
    </row>
    <row r="52" spans="1:2" ht="45.75" customHeight="1">
      <c r="A52" s="7" t="s">
        <v>60</v>
      </c>
      <c r="B52" s="91">
        <f>(4814700)/(B40*1000)</f>
        <v>137.97006593746684</v>
      </c>
    </row>
    <row r="53" spans="1:2" ht="43.5" customHeight="1">
      <c r="A53" s="7" t="s">
        <v>61</v>
      </c>
      <c r="B53" s="91">
        <f>B17/(B40*1000)</f>
        <v>0.05862445446131009</v>
      </c>
    </row>
    <row r="54" spans="1:2" ht="40.5" customHeight="1" thickBot="1">
      <c r="A54" s="17" t="s">
        <v>62</v>
      </c>
      <c r="B54" s="125">
        <f>(13100)/(B42*1000)</f>
        <v>0.4616902798336505</v>
      </c>
    </row>
    <row r="55" spans="1:2" ht="18">
      <c r="A55" s="5"/>
      <c r="B55" s="5"/>
    </row>
    <row r="56" spans="1:2" ht="36.75" customHeight="1" hidden="1" outlineLevel="1">
      <c r="A56" s="238" t="s">
        <v>63</v>
      </c>
      <c r="B56" s="238"/>
    </row>
    <row r="57" spans="1:2" ht="37.5" customHeight="1" hidden="1" outlineLevel="1">
      <c r="A57" s="233" t="s">
        <v>68</v>
      </c>
      <c r="B57" s="233"/>
    </row>
    <row r="58" spans="1:2" ht="162.75" customHeight="1" hidden="1" outlineLevel="1">
      <c r="A58" s="238" t="s">
        <v>114</v>
      </c>
      <c r="B58" s="238"/>
    </row>
    <row r="59" spans="1:2" ht="39.75" customHeight="1" hidden="1" outlineLevel="1">
      <c r="A59" s="238" t="s">
        <v>64</v>
      </c>
      <c r="B59" s="238"/>
    </row>
    <row r="60" ht="14.25" collapsed="1"/>
    <row r="62" spans="1:2" ht="18" hidden="1">
      <c r="A62" s="126" t="s">
        <v>203</v>
      </c>
      <c r="B62" s="126" t="s">
        <v>202</v>
      </c>
    </row>
    <row r="63" spans="1:2" ht="18" hidden="1">
      <c r="A63" s="126"/>
      <c r="B63" s="126"/>
    </row>
    <row r="64" ht="14.25" hidden="1">
      <c r="A64" s="111" t="s">
        <v>204</v>
      </c>
    </row>
    <row r="68" spans="1:3" ht="18.75" customHeight="1">
      <c r="A68" s="234" t="s">
        <v>138</v>
      </c>
      <c r="B68" s="234"/>
      <c r="C68" s="127"/>
    </row>
    <row r="69" spans="1:3" ht="16.5" customHeight="1">
      <c r="A69" s="234" t="s">
        <v>161</v>
      </c>
      <c r="B69" s="234"/>
      <c r="C69" s="234"/>
    </row>
    <row r="70" spans="1:3" ht="16.5" customHeight="1">
      <c r="A70" s="234" t="s">
        <v>217</v>
      </c>
      <c r="B70" s="234"/>
      <c r="C70" s="128"/>
    </row>
    <row r="71" spans="1:3" ht="6" customHeight="1">
      <c r="A71" s="129"/>
      <c r="B71" s="129"/>
      <c r="C71" s="129"/>
    </row>
    <row r="72" spans="1:4" ht="14.25" customHeight="1">
      <c r="A72" s="130"/>
      <c r="B72" s="131" t="s">
        <v>131</v>
      </c>
      <c r="C72" s="131" t="s">
        <v>132</v>
      </c>
      <c r="D72" s="132" t="s">
        <v>167</v>
      </c>
    </row>
    <row r="73" spans="1:6" ht="14.25" customHeight="1">
      <c r="A73" s="133" t="s">
        <v>176</v>
      </c>
      <c r="B73" s="134" t="s">
        <v>133</v>
      </c>
      <c r="C73" s="134" t="s">
        <v>170</v>
      </c>
      <c r="D73" s="135" t="s">
        <v>168</v>
      </c>
      <c r="F73" s="44"/>
    </row>
    <row r="74" spans="1:4" ht="14.25" customHeight="1">
      <c r="A74" s="133"/>
      <c r="B74" s="134"/>
      <c r="C74" s="134" t="s">
        <v>171</v>
      </c>
      <c r="D74" s="135" t="s">
        <v>169</v>
      </c>
    </row>
    <row r="75" spans="1:4" ht="14.25" customHeight="1">
      <c r="A75" s="136"/>
      <c r="B75" s="137"/>
      <c r="C75" s="137" t="s">
        <v>134</v>
      </c>
      <c r="D75" s="138"/>
    </row>
    <row r="76" spans="1:5" ht="21" customHeight="1">
      <c r="A76" s="139" t="s">
        <v>166</v>
      </c>
      <c r="B76" s="140" t="s">
        <v>162</v>
      </c>
      <c r="C76" s="141">
        <v>212.5</v>
      </c>
      <c r="D76" s="142" t="s">
        <v>218</v>
      </c>
      <c r="E76" s="108"/>
    </row>
    <row r="77" spans="1:4" ht="14.25" customHeight="1">
      <c r="A77" s="143" t="s">
        <v>165</v>
      </c>
      <c r="B77" s="133" t="s">
        <v>163</v>
      </c>
      <c r="C77" s="144"/>
      <c r="D77" s="142" t="s">
        <v>219</v>
      </c>
    </row>
    <row r="78" spans="1:4" ht="23.25" customHeight="1">
      <c r="A78" s="145" t="s">
        <v>184</v>
      </c>
      <c r="B78" s="133" t="s">
        <v>180</v>
      </c>
      <c r="C78" s="144">
        <v>56.9</v>
      </c>
      <c r="D78" s="135" t="s">
        <v>223</v>
      </c>
    </row>
    <row r="79" spans="1:4" ht="14.25" customHeight="1">
      <c r="A79" s="143"/>
      <c r="B79" s="133"/>
      <c r="C79" s="144"/>
      <c r="D79" s="135" t="s">
        <v>224</v>
      </c>
    </row>
    <row r="80" spans="1:4" ht="22.5" customHeight="1">
      <c r="A80" s="145" t="s">
        <v>185</v>
      </c>
      <c r="B80" s="133" t="s">
        <v>186</v>
      </c>
      <c r="C80" s="144">
        <v>270</v>
      </c>
      <c r="D80" s="135" t="s">
        <v>187</v>
      </c>
    </row>
    <row r="81" spans="1:4" ht="14.25" customHeight="1">
      <c r="A81" s="146" t="s">
        <v>188</v>
      </c>
      <c r="B81" s="133"/>
      <c r="C81" s="144"/>
      <c r="D81" s="135" t="s">
        <v>227</v>
      </c>
    </row>
    <row r="82" spans="1:6" ht="26.25" customHeight="1">
      <c r="A82" s="145" t="s">
        <v>189</v>
      </c>
      <c r="B82" s="134" t="s">
        <v>164</v>
      </c>
      <c r="C82" s="144">
        <v>80</v>
      </c>
      <c r="D82" s="142" t="s">
        <v>229</v>
      </c>
      <c r="F82" s="53"/>
    </row>
    <row r="83" spans="1:4" ht="14.25" customHeight="1">
      <c r="A83" s="143"/>
      <c r="B83" s="134"/>
      <c r="C83" s="144"/>
      <c r="D83" s="142" t="s">
        <v>228</v>
      </c>
    </row>
    <row r="84" spans="1:4" ht="22.5" customHeight="1">
      <c r="A84" s="145" t="s">
        <v>190</v>
      </c>
      <c r="B84" s="134" t="s">
        <v>164</v>
      </c>
      <c r="C84" s="144">
        <v>5</v>
      </c>
      <c r="D84" s="142" t="s">
        <v>230</v>
      </c>
    </row>
    <row r="85" spans="1:4" ht="14.25" customHeight="1">
      <c r="A85" s="143"/>
      <c r="B85" s="134"/>
      <c r="C85" s="144"/>
      <c r="D85" s="142" t="s">
        <v>228</v>
      </c>
    </row>
    <row r="86" spans="1:4" ht="26.25" customHeight="1">
      <c r="A86" s="145" t="s">
        <v>191</v>
      </c>
      <c r="B86" s="134" t="s">
        <v>135</v>
      </c>
      <c r="C86" s="144">
        <v>30.8</v>
      </c>
      <c r="D86" s="135" t="s">
        <v>244</v>
      </c>
    </row>
    <row r="87" spans="1:4" ht="28.5" customHeight="1">
      <c r="A87" s="147" t="s">
        <v>225</v>
      </c>
      <c r="B87" s="148" t="s">
        <v>136</v>
      </c>
      <c r="C87" s="144"/>
      <c r="D87" s="149" t="s">
        <v>226</v>
      </c>
    </row>
    <row r="88" spans="1:4" ht="16.5" customHeight="1">
      <c r="A88" s="150" t="s">
        <v>246</v>
      </c>
      <c r="B88" s="148" t="s">
        <v>135</v>
      </c>
      <c r="C88" s="144">
        <v>15.7</v>
      </c>
      <c r="D88" s="149" t="s">
        <v>245</v>
      </c>
    </row>
    <row r="89" spans="1:4" ht="24.75" customHeight="1">
      <c r="A89" s="147"/>
      <c r="B89" s="148" t="s">
        <v>136</v>
      </c>
      <c r="C89" s="144"/>
      <c r="D89" s="149" t="s">
        <v>233</v>
      </c>
    </row>
    <row r="90" spans="1:4" ht="14.25" customHeight="1">
      <c r="A90" s="145" t="s">
        <v>231</v>
      </c>
      <c r="B90" s="134" t="s">
        <v>232</v>
      </c>
      <c r="C90" s="144">
        <v>30</v>
      </c>
      <c r="D90" s="135"/>
    </row>
    <row r="91" spans="1:4" ht="14.25" customHeight="1">
      <c r="A91" s="145"/>
      <c r="B91" s="134"/>
      <c r="C91" s="144"/>
      <c r="D91" s="135"/>
    </row>
    <row r="92" spans="1:4" ht="21.75" customHeight="1">
      <c r="A92" s="145" t="s">
        <v>172</v>
      </c>
      <c r="B92" s="135" t="s">
        <v>182</v>
      </c>
      <c r="C92" s="144">
        <v>21.5</v>
      </c>
      <c r="D92" s="142"/>
    </row>
    <row r="93" spans="1:4" ht="14.25" customHeight="1">
      <c r="A93" s="151" t="s">
        <v>192</v>
      </c>
      <c r="B93" s="134"/>
      <c r="C93" s="144"/>
      <c r="D93" s="142"/>
    </row>
    <row r="94" spans="1:4" ht="14.25" customHeight="1">
      <c r="A94" s="151" t="s">
        <v>193</v>
      </c>
      <c r="B94" s="133"/>
      <c r="C94" s="144"/>
      <c r="D94" s="152"/>
    </row>
    <row r="95" spans="1:6" ht="22.5" customHeight="1">
      <c r="A95" s="145" t="s">
        <v>173</v>
      </c>
      <c r="B95" s="133"/>
      <c r="C95" s="153">
        <v>172.4</v>
      </c>
      <c r="D95" s="142"/>
      <c r="F95" s="53">
        <f>C97-C95</f>
        <v>722.4</v>
      </c>
    </row>
    <row r="96" spans="1:4" ht="14.25" customHeight="1">
      <c r="A96" s="145"/>
      <c r="B96" s="133"/>
      <c r="C96" s="154"/>
      <c r="D96" s="155"/>
    </row>
    <row r="97" spans="1:4" ht="24.75" customHeight="1">
      <c r="A97" s="156"/>
      <c r="B97" s="157" t="s">
        <v>137</v>
      </c>
      <c r="C97" s="158">
        <f>SUM(C76:C95)</f>
        <v>894.8</v>
      </c>
      <c r="D97" s="159"/>
    </row>
    <row r="98" spans="1:3" ht="14.25" customHeight="1">
      <c r="A98" s="129"/>
      <c r="B98" s="129"/>
      <c r="C98" s="129"/>
    </row>
    <row r="99" spans="1:3" ht="14.25" customHeight="1">
      <c r="A99" s="129"/>
      <c r="B99" s="129"/>
      <c r="C99" s="129"/>
    </row>
    <row r="100" spans="1:3" ht="14.25" customHeight="1">
      <c r="A100" s="129"/>
      <c r="B100" s="129"/>
      <c r="C100" s="160"/>
    </row>
    <row r="101" spans="1:3" ht="14.25" customHeight="1">
      <c r="A101" s="129"/>
      <c r="B101" s="129"/>
      <c r="C101" s="129"/>
    </row>
    <row r="102" spans="1:3" ht="14.25" customHeight="1">
      <c r="A102" s="129"/>
      <c r="B102" s="129"/>
      <c r="C102" s="129"/>
    </row>
    <row r="103" spans="1:3" ht="17.25">
      <c r="A103" s="234" t="s">
        <v>138</v>
      </c>
      <c r="B103" s="234"/>
      <c r="C103" s="127"/>
    </row>
    <row r="104" spans="1:3" ht="18" customHeight="1">
      <c r="A104" s="234" t="s">
        <v>130</v>
      </c>
      <c r="B104" s="234"/>
      <c r="C104" s="234"/>
    </row>
    <row r="105" spans="1:3" ht="16.5" customHeight="1">
      <c r="A105" s="234" t="s">
        <v>220</v>
      </c>
      <c r="B105" s="234"/>
      <c r="C105" s="128"/>
    </row>
    <row r="106" spans="1:3" ht="9.75" customHeight="1">
      <c r="A106" s="129"/>
      <c r="B106" s="129"/>
      <c r="C106" s="129"/>
    </row>
    <row r="107" spans="1:4" ht="14.25">
      <c r="A107" s="161"/>
      <c r="B107" s="162" t="s">
        <v>131</v>
      </c>
      <c r="C107" s="162" t="s">
        <v>132</v>
      </c>
      <c r="D107" s="163" t="s">
        <v>167</v>
      </c>
    </row>
    <row r="108" spans="1:4" ht="14.25">
      <c r="A108" s="164" t="s">
        <v>176</v>
      </c>
      <c r="B108" s="165" t="s">
        <v>133</v>
      </c>
      <c r="C108" s="165" t="s">
        <v>170</v>
      </c>
      <c r="D108" s="166" t="s">
        <v>168</v>
      </c>
    </row>
    <row r="109" spans="1:4" ht="14.25">
      <c r="A109" s="164"/>
      <c r="B109" s="165"/>
      <c r="C109" s="165" t="s">
        <v>171</v>
      </c>
      <c r="D109" s="166" t="s">
        <v>169</v>
      </c>
    </row>
    <row r="110" spans="1:4" ht="14.25">
      <c r="A110" s="167"/>
      <c r="B110" s="168"/>
      <c r="C110" s="168" t="s">
        <v>134</v>
      </c>
      <c r="D110" s="169"/>
    </row>
    <row r="111" spans="1:4" ht="23.25" customHeight="1">
      <c r="A111" s="139" t="s">
        <v>234</v>
      </c>
      <c r="B111" s="235" t="s">
        <v>235</v>
      </c>
      <c r="C111" s="144">
        <v>430.7</v>
      </c>
      <c r="D111" s="166" t="s">
        <v>236</v>
      </c>
    </row>
    <row r="112" spans="1:4" ht="15">
      <c r="A112" s="145"/>
      <c r="B112" s="236"/>
      <c r="C112" s="144"/>
      <c r="D112" s="166" t="s">
        <v>237</v>
      </c>
    </row>
    <row r="113" spans="1:4" ht="15" customHeight="1">
      <c r="A113" s="145"/>
      <c r="B113" s="134"/>
      <c r="C113" s="144"/>
      <c r="D113" s="166"/>
    </row>
    <row r="114" spans="1:4" ht="17.25" customHeight="1">
      <c r="A114" s="145" t="s">
        <v>239</v>
      </c>
      <c r="B114" s="133" t="s">
        <v>240</v>
      </c>
      <c r="C114" s="144">
        <v>559.4</v>
      </c>
      <c r="D114" s="166" t="s">
        <v>242</v>
      </c>
    </row>
    <row r="115" spans="1:4" ht="18" customHeight="1">
      <c r="A115" s="145"/>
      <c r="B115" s="134" t="s">
        <v>241</v>
      </c>
      <c r="C115" s="144"/>
      <c r="D115" s="166" t="s">
        <v>243</v>
      </c>
    </row>
    <row r="116" spans="1:4" ht="18" customHeight="1">
      <c r="A116" s="145"/>
      <c r="B116" s="134"/>
      <c r="C116" s="144"/>
      <c r="D116" s="166"/>
    </row>
    <row r="117" spans="1:4" ht="18" customHeight="1">
      <c r="A117" s="145" t="s">
        <v>221</v>
      </c>
      <c r="B117" s="134" t="s">
        <v>183</v>
      </c>
      <c r="C117" s="144">
        <v>96</v>
      </c>
      <c r="D117" s="166" t="s">
        <v>251</v>
      </c>
    </row>
    <row r="118" spans="1:4" ht="18" customHeight="1">
      <c r="A118" s="145"/>
      <c r="B118" s="134"/>
      <c r="C118" s="144"/>
      <c r="D118" s="166" t="s">
        <v>222</v>
      </c>
    </row>
    <row r="119" spans="1:4" ht="26.25" customHeight="1">
      <c r="A119" s="156"/>
      <c r="B119" s="157" t="s">
        <v>137</v>
      </c>
      <c r="C119" s="170">
        <f>SUM(C111:C118)</f>
        <v>1086.1</v>
      </c>
      <c r="D119" s="171"/>
    </row>
    <row r="120" ht="29.25" customHeight="1">
      <c r="A120" s="172"/>
    </row>
    <row r="121" spans="1:4" ht="26.25" customHeight="1">
      <c r="A121" s="173"/>
      <c r="B121" s="140"/>
      <c r="C121" s="174"/>
      <c r="D121" s="175"/>
    </row>
    <row r="122" spans="1:4" ht="15">
      <c r="A122" s="173"/>
      <c r="B122" s="140"/>
      <c r="C122" s="176"/>
      <c r="D122" s="175"/>
    </row>
    <row r="123" spans="2:3" ht="14.25">
      <c r="B123" s="109"/>
      <c r="C123" s="109"/>
    </row>
    <row r="124" ht="14.25">
      <c r="C124" s="114"/>
    </row>
  </sheetData>
  <sheetProtection/>
  <mergeCells count="12">
    <mergeCell ref="A103:B103"/>
    <mergeCell ref="A56:B56"/>
    <mergeCell ref="A57:B57"/>
    <mergeCell ref="A69:C69"/>
    <mergeCell ref="B111:B112"/>
    <mergeCell ref="A70:B70"/>
    <mergeCell ref="A1:B1"/>
    <mergeCell ref="A59:B59"/>
    <mergeCell ref="A58:B58"/>
    <mergeCell ref="A68:B68"/>
    <mergeCell ref="A104:C104"/>
    <mergeCell ref="A105:B105"/>
  </mergeCells>
  <printOptions/>
  <pageMargins left="0.7086614173228347" right="0.11811023622047245" top="0.3937007874015748" bottom="0.1968503937007874" header="0.31496062992125984" footer="0.31496062992125984"/>
  <pageSetup fitToHeight="0" fitToWidth="1" horizontalDpi="600" verticalDpi="600" orientation="portrait" paperSize="9" scale="5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97"/>
  <sheetViews>
    <sheetView zoomScalePageLayoutView="0" workbookViewId="0" topLeftCell="A19">
      <selection activeCell="B23" sqref="B23"/>
    </sheetView>
  </sheetViews>
  <sheetFormatPr defaultColWidth="9.140625" defaultRowHeight="15"/>
  <cols>
    <col min="1" max="1" width="64.140625" style="2" customWidth="1"/>
    <col min="2" max="2" width="36.421875" style="2" customWidth="1"/>
    <col min="3" max="3" width="25.8515625" style="2" customWidth="1"/>
    <col min="4" max="16384" width="9.140625" style="2" customWidth="1"/>
  </cols>
  <sheetData>
    <row r="1" spans="1:2" ht="18" thickBot="1">
      <c r="A1" s="237" t="s">
        <v>121</v>
      </c>
      <c r="B1" s="237"/>
    </row>
    <row r="2" spans="1:2" ht="66.75" customHeight="1">
      <c r="A2" s="54" t="s">
        <v>0</v>
      </c>
      <c r="B2" s="58" t="s">
        <v>181</v>
      </c>
    </row>
    <row r="3" spans="1:2" ht="18">
      <c r="A3" s="12" t="s">
        <v>25</v>
      </c>
      <c r="B3" s="51">
        <v>5032066860</v>
      </c>
    </row>
    <row r="4" spans="1:2" ht="18">
      <c r="A4" s="12" t="s">
        <v>26</v>
      </c>
      <c r="B4" s="51">
        <v>503201001</v>
      </c>
    </row>
    <row r="5" spans="1:2" ht="35.25" customHeight="1">
      <c r="A5" s="55" t="s">
        <v>42</v>
      </c>
      <c r="B5" s="57" t="s">
        <v>123</v>
      </c>
    </row>
    <row r="6" spans="1:2" ht="18" thickBot="1">
      <c r="A6" s="13" t="s">
        <v>43</v>
      </c>
      <c r="B6" s="98">
        <v>2016</v>
      </c>
    </row>
    <row r="7" spans="1:2" ht="18" thickBot="1">
      <c r="A7" s="5"/>
      <c r="B7" s="5"/>
    </row>
    <row r="8" spans="1:2" ht="33" customHeight="1" thickBot="1">
      <c r="A8" s="19" t="s">
        <v>2</v>
      </c>
      <c r="B8" s="25" t="s">
        <v>3</v>
      </c>
    </row>
    <row r="9" spans="1:2" s="1" customFormat="1" ht="18">
      <c r="A9" s="20" t="s">
        <v>145</v>
      </c>
      <c r="B9" s="66">
        <v>26026.9</v>
      </c>
    </row>
    <row r="10" spans="1:2" s="1" customFormat="1" ht="18">
      <c r="A10" s="21" t="s">
        <v>70</v>
      </c>
      <c r="B10" s="26"/>
    </row>
    <row r="11" spans="1:2" s="1" customFormat="1" ht="18">
      <c r="A11" s="22" t="s">
        <v>93</v>
      </c>
      <c r="B11" s="26"/>
    </row>
    <row r="12" spans="1:2" s="1" customFormat="1" ht="18">
      <c r="A12" s="22" t="s">
        <v>92</v>
      </c>
      <c r="B12" s="26"/>
    </row>
    <row r="13" spans="1:2" s="1" customFormat="1" ht="18">
      <c r="A13" s="22" t="s">
        <v>72</v>
      </c>
      <c r="B13" s="26"/>
    </row>
    <row r="14" spans="1:2" s="1" customFormat="1" ht="18">
      <c r="A14" s="22" t="s">
        <v>33</v>
      </c>
      <c r="B14" s="26"/>
    </row>
    <row r="15" spans="1:2" s="1" customFormat="1" ht="18">
      <c r="A15" s="21" t="s">
        <v>73</v>
      </c>
      <c r="B15" s="26"/>
    </row>
    <row r="16" spans="1:2" s="1" customFormat="1" ht="18">
      <c r="A16" s="22" t="s">
        <v>95</v>
      </c>
      <c r="B16" s="64">
        <f>B9</f>
        <v>26026.9</v>
      </c>
    </row>
    <row r="17" spans="1:2" s="1" customFormat="1" ht="36">
      <c r="A17" s="22" t="s">
        <v>74</v>
      </c>
      <c r="B17" s="64">
        <f>B16/B18*1000</f>
        <v>5405.6877599447525</v>
      </c>
    </row>
    <row r="18" spans="1:2" s="1" customFormat="1" ht="18">
      <c r="A18" s="22" t="s">
        <v>75</v>
      </c>
      <c r="B18" s="64">
        <v>4814.725</v>
      </c>
    </row>
    <row r="19" spans="1:2" s="1" customFormat="1" ht="64.5" customHeight="1">
      <c r="A19" s="62" t="s">
        <v>33</v>
      </c>
      <c r="B19" s="61" t="s">
        <v>144</v>
      </c>
    </row>
    <row r="20" spans="1:2" s="1" customFormat="1" ht="18">
      <c r="A20" s="23" t="s">
        <v>76</v>
      </c>
      <c r="B20" s="26"/>
    </row>
    <row r="21" spans="1:2" s="1" customFormat="1" ht="36">
      <c r="A21" s="22" t="s">
        <v>94</v>
      </c>
      <c r="B21" s="64">
        <f>B16</f>
        <v>26026.9</v>
      </c>
    </row>
    <row r="22" spans="1:2" s="1" customFormat="1" ht="18">
      <c r="A22" s="22" t="s">
        <v>96</v>
      </c>
      <c r="B22" s="64">
        <f>B21/B23*1000</f>
        <v>5405.6877599447525</v>
      </c>
    </row>
    <row r="23" spans="1:2" s="1" customFormat="1" ht="18">
      <c r="A23" s="22" t="s">
        <v>75</v>
      </c>
      <c r="B23" s="64">
        <f>B18</f>
        <v>4814.725</v>
      </c>
    </row>
    <row r="24" spans="1:2" s="1" customFormat="1" ht="54">
      <c r="A24" s="62" t="s">
        <v>33</v>
      </c>
      <c r="B24" s="61" t="s">
        <v>144</v>
      </c>
    </row>
    <row r="25" spans="1:2" s="1" customFormat="1" ht="18">
      <c r="A25" s="23" t="s">
        <v>78</v>
      </c>
      <c r="B25" s="26"/>
    </row>
    <row r="26" spans="1:2" s="1" customFormat="1" ht="36">
      <c r="A26" s="22" t="s">
        <v>97</v>
      </c>
      <c r="B26" s="26"/>
    </row>
    <row r="27" spans="1:2" s="1" customFormat="1" ht="18">
      <c r="A27" s="22" t="s">
        <v>77</v>
      </c>
      <c r="B27" s="26"/>
    </row>
    <row r="28" spans="1:2" s="1" customFormat="1" ht="18">
      <c r="A28" s="22" t="s">
        <v>75</v>
      </c>
      <c r="B28" s="26"/>
    </row>
    <row r="29" spans="1:2" s="1" customFormat="1" ht="18" thickBot="1">
      <c r="A29" s="24" t="s">
        <v>33</v>
      </c>
      <c r="B29" s="27"/>
    </row>
    <row r="30" spans="1:2" s="1" customFormat="1" ht="18" hidden="1">
      <c r="A30" s="20" t="s">
        <v>79</v>
      </c>
      <c r="B30" s="107"/>
    </row>
    <row r="31" spans="1:2" s="1" customFormat="1" ht="18" hidden="1">
      <c r="A31" s="22" t="s">
        <v>98</v>
      </c>
      <c r="B31" s="26"/>
    </row>
    <row r="32" spans="1:2" s="1" customFormat="1" ht="18" hidden="1">
      <c r="A32" s="22" t="s">
        <v>77</v>
      </c>
      <c r="B32" s="26"/>
    </row>
    <row r="33" spans="1:2" s="1" customFormat="1" ht="18" hidden="1">
      <c r="A33" s="22" t="s">
        <v>80</v>
      </c>
      <c r="B33" s="26"/>
    </row>
    <row r="34" spans="1:2" s="1" customFormat="1" ht="18" hidden="1">
      <c r="A34" s="22" t="s">
        <v>33</v>
      </c>
      <c r="B34" s="26"/>
    </row>
    <row r="35" spans="1:2" s="1" customFormat="1" ht="18" hidden="1">
      <c r="A35" s="21" t="s">
        <v>81</v>
      </c>
      <c r="B35" s="26"/>
    </row>
    <row r="36" spans="1:2" s="1" customFormat="1" ht="18" hidden="1">
      <c r="A36" s="22" t="s">
        <v>99</v>
      </c>
      <c r="B36" s="26"/>
    </row>
    <row r="37" spans="1:2" s="1" customFormat="1" ht="18" hidden="1">
      <c r="A37" s="22" t="s">
        <v>71</v>
      </c>
      <c r="B37" s="26"/>
    </row>
    <row r="38" spans="1:2" s="1" customFormat="1" ht="18" hidden="1">
      <c r="A38" s="22" t="s">
        <v>100</v>
      </c>
      <c r="B38" s="26"/>
    </row>
    <row r="39" spans="1:2" s="1" customFormat="1" ht="18" hidden="1">
      <c r="A39" s="22" t="s">
        <v>33</v>
      </c>
      <c r="B39" s="26"/>
    </row>
    <row r="40" spans="1:2" s="1" customFormat="1" ht="18" hidden="1">
      <c r="A40" s="21" t="s">
        <v>82</v>
      </c>
      <c r="B40" s="26"/>
    </row>
    <row r="41" spans="1:2" s="1" customFormat="1" ht="18" hidden="1">
      <c r="A41" s="22" t="s">
        <v>101</v>
      </c>
      <c r="B41" s="26"/>
    </row>
    <row r="42" spans="1:2" s="1" customFormat="1" ht="18" hidden="1">
      <c r="A42" s="22" t="s">
        <v>71</v>
      </c>
      <c r="B42" s="26"/>
    </row>
    <row r="43" spans="1:2" s="1" customFormat="1" ht="18" hidden="1">
      <c r="A43" s="22" t="s">
        <v>100</v>
      </c>
      <c r="B43" s="26"/>
    </row>
    <row r="44" spans="1:2" s="1" customFormat="1" ht="18" hidden="1">
      <c r="A44" s="22" t="s">
        <v>33</v>
      </c>
      <c r="B44" s="26"/>
    </row>
    <row r="45" spans="1:2" s="1" customFormat="1" ht="18" hidden="1">
      <c r="A45" s="21" t="s">
        <v>83</v>
      </c>
      <c r="B45" s="26"/>
    </row>
    <row r="46" spans="1:2" s="1" customFormat="1" ht="18" hidden="1">
      <c r="A46" s="22" t="s">
        <v>103</v>
      </c>
      <c r="B46" s="63"/>
    </row>
    <row r="47" spans="1:2" s="1" customFormat="1" ht="18" hidden="1">
      <c r="A47" s="22" t="s">
        <v>71</v>
      </c>
      <c r="B47" s="64"/>
    </row>
    <row r="48" spans="1:2" s="1" customFormat="1" ht="18" hidden="1">
      <c r="A48" s="22" t="s">
        <v>100</v>
      </c>
      <c r="B48" s="65"/>
    </row>
    <row r="49" spans="1:2" s="1" customFormat="1" ht="18" hidden="1">
      <c r="A49" s="22" t="s">
        <v>33</v>
      </c>
      <c r="B49" s="60"/>
    </row>
    <row r="50" spans="1:2" s="1" customFormat="1" ht="18" hidden="1">
      <c r="A50" s="21" t="s">
        <v>84</v>
      </c>
      <c r="B50" s="26"/>
    </row>
    <row r="51" spans="1:2" s="1" customFormat="1" ht="18" hidden="1">
      <c r="A51" s="22" t="s">
        <v>104</v>
      </c>
      <c r="B51" s="26"/>
    </row>
    <row r="52" spans="1:2" s="1" customFormat="1" ht="18" hidden="1">
      <c r="A52" s="22" t="s">
        <v>71</v>
      </c>
      <c r="B52" s="26"/>
    </row>
    <row r="53" spans="1:2" s="1" customFormat="1" ht="18" hidden="1">
      <c r="A53" s="22" t="s">
        <v>100</v>
      </c>
      <c r="B53" s="26"/>
    </row>
    <row r="54" spans="1:2" s="1" customFormat="1" ht="18" hidden="1">
      <c r="A54" s="22" t="s">
        <v>33</v>
      </c>
      <c r="B54" s="26"/>
    </row>
    <row r="55" spans="1:2" s="1" customFormat="1" ht="18" hidden="1">
      <c r="A55" s="21" t="s">
        <v>85</v>
      </c>
      <c r="B55" s="26"/>
    </row>
    <row r="56" spans="1:2" s="1" customFormat="1" ht="18" hidden="1">
      <c r="A56" s="22" t="s">
        <v>105</v>
      </c>
      <c r="B56" s="26"/>
    </row>
    <row r="57" spans="1:2" s="1" customFormat="1" ht="18" hidden="1">
      <c r="A57" s="22" t="s">
        <v>71</v>
      </c>
      <c r="B57" s="26"/>
    </row>
    <row r="58" spans="1:2" s="1" customFormat="1" ht="18" hidden="1">
      <c r="A58" s="22" t="s">
        <v>100</v>
      </c>
      <c r="B58" s="26"/>
    </row>
    <row r="59" spans="1:2" s="1" customFormat="1" ht="18" hidden="1">
      <c r="A59" s="22" t="s">
        <v>33</v>
      </c>
      <c r="B59" s="26"/>
    </row>
    <row r="60" spans="1:2" s="1" customFormat="1" ht="18" hidden="1">
      <c r="A60" s="21" t="s">
        <v>86</v>
      </c>
      <c r="B60" s="26"/>
    </row>
    <row r="61" spans="1:2" s="1" customFormat="1" ht="18" hidden="1">
      <c r="A61" s="22" t="s">
        <v>106</v>
      </c>
      <c r="B61" s="26"/>
    </row>
    <row r="62" spans="1:2" s="1" customFormat="1" ht="18" hidden="1">
      <c r="A62" s="22" t="s">
        <v>71</v>
      </c>
      <c r="B62" s="26"/>
    </row>
    <row r="63" spans="1:2" s="1" customFormat="1" ht="18" hidden="1">
      <c r="A63" s="22" t="s">
        <v>100</v>
      </c>
      <c r="B63" s="26"/>
    </row>
    <row r="64" spans="1:2" s="1" customFormat="1" ht="18" hidden="1">
      <c r="A64" s="22" t="s">
        <v>33</v>
      </c>
      <c r="B64" s="26"/>
    </row>
    <row r="65" spans="1:2" s="1" customFormat="1" ht="18" hidden="1">
      <c r="A65" s="21" t="s">
        <v>87</v>
      </c>
      <c r="B65" s="26"/>
    </row>
    <row r="66" spans="1:2" s="1" customFormat="1" ht="18" hidden="1">
      <c r="A66" s="22" t="s">
        <v>107</v>
      </c>
      <c r="B66" s="26"/>
    </row>
    <row r="67" spans="1:2" s="1" customFormat="1" ht="18" hidden="1">
      <c r="A67" s="22" t="s">
        <v>71</v>
      </c>
      <c r="B67" s="26"/>
    </row>
    <row r="68" spans="1:2" s="1" customFormat="1" ht="18" hidden="1">
      <c r="A68" s="22" t="s">
        <v>100</v>
      </c>
      <c r="B68" s="26"/>
    </row>
    <row r="69" spans="1:2" s="1" customFormat="1" ht="18" hidden="1">
      <c r="A69" s="22" t="s">
        <v>33</v>
      </c>
      <c r="B69" s="26"/>
    </row>
    <row r="70" spans="1:2" s="1" customFormat="1" ht="18" hidden="1">
      <c r="A70" s="21" t="s">
        <v>88</v>
      </c>
      <c r="B70" s="26"/>
    </row>
    <row r="71" spans="1:2" s="1" customFormat="1" ht="18" hidden="1">
      <c r="A71" s="22" t="s">
        <v>108</v>
      </c>
      <c r="B71" s="26"/>
    </row>
    <row r="72" spans="1:2" s="1" customFormat="1" ht="18" hidden="1">
      <c r="A72" s="22" t="s">
        <v>71</v>
      </c>
      <c r="B72" s="26"/>
    </row>
    <row r="73" spans="1:2" s="1" customFormat="1" ht="18" hidden="1">
      <c r="A73" s="22" t="s">
        <v>100</v>
      </c>
      <c r="B73" s="26"/>
    </row>
    <row r="74" spans="1:2" s="1" customFormat="1" ht="18" hidden="1">
      <c r="A74" s="22" t="s">
        <v>33</v>
      </c>
      <c r="B74" s="26"/>
    </row>
    <row r="75" spans="1:2" s="1" customFormat="1" ht="18" hidden="1">
      <c r="A75" s="21" t="s">
        <v>89</v>
      </c>
      <c r="B75" s="26"/>
    </row>
    <row r="76" spans="1:2" s="1" customFormat="1" ht="18" hidden="1">
      <c r="A76" s="22" t="s">
        <v>109</v>
      </c>
      <c r="B76" s="26"/>
    </row>
    <row r="77" spans="1:2" s="1" customFormat="1" ht="18" hidden="1">
      <c r="A77" s="22" t="s">
        <v>71</v>
      </c>
      <c r="B77" s="26"/>
    </row>
    <row r="78" spans="1:2" s="1" customFormat="1" ht="18" hidden="1">
      <c r="A78" s="22" t="s">
        <v>100</v>
      </c>
      <c r="B78" s="26"/>
    </row>
    <row r="79" spans="1:2" s="1" customFormat="1" ht="18" hidden="1">
      <c r="A79" s="22" t="s">
        <v>33</v>
      </c>
      <c r="B79" s="26"/>
    </row>
    <row r="80" spans="1:2" ht="18" hidden="1">
      <c r="A80" s="21" t="s">
        <v>90</v>
      </c>
      <c r="B80" s="8"/>
    </row>
    <row r="81" spans="1:2" ht="18" hidden="1">
      <c r="A81" s="22" t="s">
        <v>102</v>
      </c>
      <c r="B81" s="8"/>
    </row>
    <row r="82" spans="1:2" ht="18" hidden="1">
      <c r="A82" s="22" t="s">
        <v>33</v>
      </c>
      <c r="B82" s="8"/>
    </row>
    <row r="83" spans="1:2" ht="18" hidden="1">
      <c r="A83" s="22" t="s">
        <v>115</v>
      </c>
      <c r="B83" s="8"/>
    </row>
    <row r="84" spans="1:2" ht="18" hidden="1">
      <c r="A84" s="22" t="s">
        <v>91</v>
      </c>
      <c r="B84" s="8"/>
    </row>
    <row r="85" spans="1:2" ht="18" hidden="1">
      <c r="A85" s="21" t="s">
        <v>110</v>
      </c>
      <c r="B85" s="8"/>
    </row>
    <row r="86" spans="1:2" s="1" customFormat="1" ht="18" hidden="1">
      <c r="A86" s="22" t="s">
        <v>112</v>
      </c>
      <c r="B86" s="26"/>
    </row>
    <row r="87" spans="1:2" s="1" customFormat="1" ht="18" hidden="1">
      <c r="A87" s="22" t="s">
        <v>71</v>
      </c>
      <c r="B87" s="26"/>
    </row>
    <row r="88" spans="1:2" s="1" customFormat="1" ht="18" hidden="1">
      <c r="A88" s="22" t="s">
        <v>100</v>
      </c>
      <c r="B88" s="26"/>
    </row>
    <row r="89" spans="1:2" s="1" customFormat="1" ht="18" hidden="1" thickBot="1">
      <c r="A89" s="24" t="s">
        <v>33</v>
      </c>
      <c r="B89" s="27"/>
    </row>
    <row r="90" spans="1:2" ht="21.75" customHeight="1" hidden="1">
      <c r="A90" s="239" t="s">
        <v>111</v>
      </c>
      <c r="B90" s="239"/>
    </row>
    <row r="94" spans="1:2" ht="18">
      <c r="A94" s="97"/>
      <c r="B94" s="96"/>
    </row>
    <row r="95" spans="1:2" ht="18">
      <c r="A95" s="96"/>
      <c r="B95" s="96"/>
    </row>
    <row r="96" spans="1:2" ht="14.25">
      <c r="A96"/>
      <c r="B96"/>
    </row>
    <row r="97" spans="1:2" ht="14.25">
      <c r="A97"/>
      <c r="B97"/>
    </row>
  </sheetData>
  <sheetProtection/>
  <mergeCells count="2">
    <mergeCell ref="A1:B1"/>
    <mergeCell ref="A90:B90"/>
  </mergeCells>
  <printOptions/>
  <pageMargins left="0.984251968503937" right="0.31496062992125984" top="0.35433070866141736" bottom="0.15748031496062992" header="0.31496062992125984" footer="0.31496062992125984"/>
  <pageSetup fitToHeight="2" fitToWidth="4" horizontalDpi="600" verticalDpi="6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B21"/>
  <sheetViews>
    <sheetView zoomScalePageLayoutView="0" workbookViewId="0" topLeftCell="A2">
      <selection activeCell="A4" sqref="A4"/>
    </sheetView>
  </sheetViews>
  <sheetFormatPr defaultColWidth="9.140625" defaultRowHeight="15"/>
  <cols>
    <col min="1" max="1" width="58.00390625" style="0" customWidth="1"/>
    <col min="2" max="2" width="44.8515625" style="0" customWidth="1"/>
  </cols>
  <sheetData>
    <row r="2" spans="1:2" ht="14.25">
      <c r="A2" s="237" t="s">
        <v>250</v>
      </c>
      <c r="B2" s="237"/>
    </row>
    <row r="3" spans="1:2" ht="57.75" customHeight="1" thickBot="1">
      <c r="A3" s="237"/>
      <c r="B3" s="237"/>
    </row>
    <row r="4" spans="1:2" ht="46.5">
      <c r="A4" s="11" t="s">
        <v>0</v>
      </c>
      <c r="B4" s="58" t="s">
        <v>181</v>
      </c>
    </row>
    <row r="5" spans="1:2" ht="18">
      <c r="A5" s="12" t="s">
        <v>25</v>
      </c>
      <c r="B5" s="51">
        <v>5032066860</v>
      </c>
    </row>
    <row r="6" spans="1:2" ht="18">
      <c r="A6" s="12" t="s">
        <v>26</v>
      </c>
      <c r="B6" s="51">
        <v>503201001</v>
      </c>
    </row>
    <row r="7" spans="1:2" ht="31.5" thickBot="1">
      <c r="A7" s="13" t="s">
        <v>42</v>
      </c>
      <c r="B7" s="70" t="s">
        <v>123</v>
      </c>
    </row>
    <row r="8" spans="1:2" ht="18" thickBot="1">
      <c r="A8" s="5"/>
      <c r="B8" s="5"/>
    </row>
    <row r="9" spans="1:2" ht="31.5" customHeight="1" thickBot="1" thickTop="1">
      <c r="A9" s="10" t="s">
        <v>7</v>
      </c>
      <c r="B9" s="10" t="s">
        <v>3</v>
      </c>
    </row>
    <row r="10" spans="1:2" ht="57.75" customHeight="1" thickBot="1" thickTop="1">
      <c r="A10" s="4" t="s">
        <v>8</v>
      </c>
      <c r="B10" s="71">
        <v>0</v>
      </c>
    </row>
    <row r="11" spans="1:2" ht="81.75" customHeight="1" thickBot="1" thickTop="1">
      <c r="A11" s="28" t="s">
        <v>9</v>
      </c>
      <c r="B11" s="71">
        <v>0</v>
      </c>
    </row>
    <row r="12" spans="1:2" ht="49.5" customHeight="1" thickBot="1" thickTop="1">
      <c r="A12" s="28" t="s">
        <v>10</v>
      </c>
      <c r="B12" s="71">
        <v>0</v>
      </c>
    </row>
    <row r="13" spans="1:2" ht="87" customHeight="1" thickBot="1" thickTop="1">
      <c r="A13" s="29" t="s">
        <v>11</v>
      </c>
      <c r="B13" s="71">
        <v>0</v>
      </c>
    </row>
    <row r="14" spans="1:2" ht="18" thickTop="1">
      <c r="A14" s="5"/>
      <c r="B14" s="5"/>
    </row>
    <row r="15" ht="37.5" customHeight="1" hidden="1"/>
    <row r="16" spans="1:2" ht="18" hidden="1">
      <c r="A16" s="96" t="s">
        <v>197</v>
      </c>
      <c r="B16" s="96"/>
    </row>
    <row r="17" spans="1:2" ht="18" hidden="1">
      <c r="A17" s="96" t="s">
        <v>198</v>
      </c>
      <c r="B17" s="96" t="s">
        <v>205</v>
      </c>
    </row>
    <row r="21" spans="1:2" ht="18">
      <c r="A21" s="238" t="s">
        <v>65</v>
      </c>
      <c r="B21" s="238"/>
    </row>
  </sheetData>
  <sheetProtection/>
  <mergeCells count="2">
    <mergeCell ref="A2:B3"/>
    <mergeCell ref="A21:B21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27"/>
  <sheetViews>
    <sheetView tabSelected="1" zoomScalePageLayoutView="0" workbookViewId="0" topLeftCell="A1">
      <selection activeCell="B10" sqref="B10"/>
    </sheetView>
  </sheetViews>
  <sheetFormatPr defaultColWidth="9.140625" defaultRowHeight="15"/>
  <cols>
    <col min="1" max="1" width="45.28125" style="0" customWidth="1"/>
    <col min="2" max="2" width="48.8515625" style="0" customWidth="1"/>
  </cols>
  <sheetData>
    <row r="1" spans="1:2" ht="14.25">
      <c r="A1" s="237" t="s">
        <v>120</v>
      </c>
      <c r="B1" s="237"/>
    </row>
    <row r="2" spans="1:2" ht="56.25" customHeight="1">
      <c r="A2" s="237"/>
      <c r="B2" s="237"/>
    </row>
    <row r="3" spans="1:2" ht="18" thickBot="1">
      <c r="A3" s="5"/>
      <c r="B3" s="5"/>
    </row>
    <row r="4" spans="1:2" ht="46.5">
      <c r="A4" s="11" t="s">
        <v>0</v>
      </c>
      <c r="B4" s="58" t="s">
        <v>181</v>
      </c>
    </row>
    <row r="5" spans="1:2" ht="18">
      <c r="A5" s="12" t="s">
        <v>25</v>
      </c>
      <c r="B5" s="51">
        <v>5032066860</v>
      </c>
    </row>
    <row r="6" spans="1:2" ht="18">
      <c r="A6" s="12" t="s">
        <v>26</v>
      </c>
      <c r="B6" s="51">
        <v>503201001</v>
      </c>
    </row>
    <row r="7" spans="1:2" ht="30.75">
      <c r="A7" s="12" t="s">
        <v>42</v>
      </c>
      <c r="B7" s="57" t="s">
        <v>123</v>
      </c>
    </row>
    <row r="8" spans="1:2" ht="18" thickBot="1">
      <c r="A8" s="13" t="s">
        <v>43</v>
      </c>
      <c r="B8" s="98" t="s">
        <v>210</v>
      </c>
    </row>
    <row r="9" spans="1:2" ht="18" thickBot="1">
      <c r="A9" s="5"/>
      <c r="B9" s="5"/>
    </row>
    <row r="10" spans="1:2" ht="29.25" customHeight="1" thickBot="1">
      <c r="A10" s="25" t="s">
        <v>7</v>
      </c>
      <c r="B10" s="34" t="s">
        <v>3</v>
      </c>
    </row>
    <row r="11" spans="1:2" ht="75.75" customHeight="1">
      <c r="A11" s="33" t="s">
        <v>12</v>
      </c>
      <c r="B11" s="72" t="s">
        <v>146</v>
      </c>
    </row>
    <row r="12" spans="1:2" ht="60" customHeight="1">
      <c r="A12" s="31" t="s">
        <v>13</v>
      </c>
      <c r="B12" s="73" t="s">
        <v>146</v>
      </c>
    </row>
    <row r="13" spans="1:2" ht="78" customHeight="1">
      <c r="A13" s="31" t="s">
        <v>14</v>
      </c>
      <c r="B13" s="73" t="s">
        <v>146</v>
      </c>
    </row>
    <row r="14" spans="1:2" ht="51" customHeight="1" thickBot="1">
      <c r="A14" s="32" t="s">
        <v>201</v>
      </c>
      <c r="B14" s="74" t="s">
        <v>147</v>
      </c>
    </row>
    <row r="15" spans="1:2" ht="18">
      <c r="A15" s="5"/>
      <c r="B15" s="5"/>
    </row>
    <row r="16" spans="1:2" ht="18">
      <c r="A16" s="5"/>
      <c r="B16" s="5"/>
    </row>
    <row r="17" spans="1:2" ht="18" hidden="1">
      <c r="A17" s="97" t="s">
        <v>199</v>
      </c>
      <c r="B17" s="96"/>
    </row>
    <row r="18" spans="1:2" ht="18" hidden="1">
      <c r="A18" s="97" t="s">
        <v>200</v>
      </c>
      <c r="B18" s="96" t="s">
        <v>196</v>
      </c>
    </row>
    <row r="19" spans="1:2" ht="18" hidden="1">
      <c r="A19" s="5"/>
      <c r="B19" s="5"/>
    </row>
    <row r="20" spans="1:2" ht="18">
      <c r="A20" s="5"/>
      <c r="B20" s="5"/>
    </row>
    <row r="21" spans="1:2" ht="18">
      <c r="A21" s="5"/>
      <c r="B21" s="5"/>
    </row>
    <row r="22" spans="1:2" ht="18">
      <c r="A22" s="5"/>
      <c r="B22" s="5"/>
    </row>
    <row r="23" spans="1:2" ht="18">
      <c r="A23" s="5"/>
      <c r="B23" s="5"/>
    </row>
    <row r="24" spans="1:2" ht="18">
      <c r="A24" s="5"/>
      <c r="B24" s="5"/>
    </row>
    <row r="25" spans="1:2" ht="18">
      <c r="A25" s="5"/>
      <c r="B25" s="5"/>
    </row>
    <row r="26" spans="1:2" ht="18">
      <c r="A26" s="5"/>
      <c r="B26" s="5"/>
    </row>
    <row r="27" spans="1:2" ht="21" customHeight="1">
      <c r="A27" s="238" t="s">
        <v>66</v>
      </c>
      <c r="B27" s="238"/>
    </row>
  </sheetData>
  <sheetProtection/>
  <mergeCells count="2">
    <mergeCell ref="A1:B2"/>
    <mergeCell ref="A27:B2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8"/>
  <sheetViews>
    <sheetView zoomScalePageLayoutView="0" workbookViewId="0" topLeftCell="A7">
      <selection activeCell="A18" sqref="A18:D18"/>
    </sheetView>
  </sheetViews>
  <sheetFormatPr defaultColWidth="9.140625" defaultRowHeight="15"/>
  <cols>
    <col min="1" max="1" width="28.7109375" style="0" customWidth="1"/>
    <col min="2" max="2" width="13.7109375" style="0" customWidth="1"/>
    <col min="3" max="3" width="14.28125" style="0" customWidth="1"/>
    <col min="4" max="4" width="41.28125" style="0" customWidth="1"/>
  </cols>
  <sheetData>
    <row r="1" spans="1:4" ht="52.5" customHeight="1">
      <c r="A1" s="237" t="s">
        <v>158</v>
      </c>
      <c r="B1" s="237"/>
      <c r="C1" s="237"/>
      <c r="D1" s="237"/>
    </row>
    <row r="2" spans="1:4" ht="18" thickBot="1">
      <c r="A2" s="9"/>
      <c r="B2" s="9"/>
      <c r="C2" s="9"/>
      <c r="D2" s="9"/>
    </row>
    <row r="3" spans="1:4" ht="69.75" customHeight="1">
      <c r="A3" s="253" t="s">
        <v>0</v>
      </c>
      <c r="B3" s="254"/>
      <c r="C3" s="255"/>
      <c r="D3" s="58" t="s">
        <v>181</v>
      </c>
    </row>
    <row r="4" spans="1:4" ht="18">
      <c r="A4" s="246" t="s">
        <v>25</v>
      </c>
      <c r="B4" s="247"/>
      <c r="C4" s="248"/>
      <c r="D4" s="51">
        <v>5032066860</v>
      </c>
    </row>
    <row r="5" spans="1:4" ht="18">
      <c r="A5" s="246" t="s">
        <v>26</v>
      </c>
      <c r="B5" s="247"/>
      <c r="C5" s="248"/>
      <c r="D5" s="51">
        <v>503201001</v>
      </c>
    </row>
    <row r="6" spans="1:4" ht="30.75">
      <c r="A6" s="246" t="s">
        <v>42</v>
      </c>
      <c r="B6" s="247"/>
      <c r="C6" s="248"/>
      <c r="D6" s="57" t="s">
        <v>123</v>
      </c>
    </row>
    <row r="7" spans="1:4" ht="18" thickBot="1">
      <c r="A7" s="249" t="s">
        <v>44</v>
      </c>
      <c r="B7" s="250"/>
      <c r="C7" s="251"/>
      <c r="D7" s="98" t="s">
        <v>210</v>
      </c>
    </row>
    <row r="8" spans="1:4" ht="44.25" customHeight="1" thickBot="1">
      <c r="A8" s="5"/>
      <c r="B8" s="252"/>
      <c r="C8" s="252"/>
      <c r="D8" s="252"/>
    </row>
    <row r="9" spans="1:4" ht="21.75" customHeight="1">
      <c r="A9" s="240" t="s">
        <v>211</v>
      </c>
      <c r="B9" s="241"/>
      <c r="C9" s="241"/>
      <c r="D9" s="242"/>
    </row>
    <row r="10" spans="1:4" ht="18.75" customHeight="1" thickBot="1">
      <c r="A10" s="243"/>
      <c r="B10" s="244"/>
      <c r="C10" s="244"/>
      <c r="D10" s="245"/>
    </row>
    <row r="11" spans="1:4" ht="18">
      <c r="A11" s="5"/>
      <c r="B11" s="5"/>
      <c r="C11" s="5"/>
      <c r="D11" s="5"/>
    </row>
    <row r="12" spans="1:4" ht="18">
      <c r="A12" s="5"/>
      <c r="B12" s="5"/>
      <c r="C12" s="5"/>
      <c r="D12" s="5"/>
    </row>
    <row r="13" spans="1:4" ht="18" hidden="1">
      <c r="A13" s="5"/>
      <c r="B13" s="5"/>
      <c r="C13" s="5"/>
      <c r="D13" s="5"/>
    </row>
    <row r="14" spans="1:4" ht="18" hidden="1">
      <c r="A14" s="252" t="s">
        <v>206</v>
      </c>
      <c r="B14" s="252"/>
      <c r="C14" s="5"/>
      <c r="D14" s="5" t="s">
        <v>202</v>
      </c>
    </row>
    <row r="15" spans="1:4" ht="18" hidden="1">
      <c r="A15" s="5"/>
      <c r="B15" s="5"/>
      <c r="C15" s="5"/>
      <c r="D15" s="5"/>
    </row>
    <row r="16" spans="1:4" ht="18">
      <c r="A16" s="5"/>
      <c r="B16" s="5"/>
      <c r="C16" s="5"/>
      <c r="D16" s="5"/>
    </row>
    <row r="17" spans="1:4" ht="18">
      <c r="A17" t="s">
        <v>252</v>
      </c>
      <c r="B17" s="5"/>
      <c r="C17" s="5"/>
      <c r="D17" s="5"/>
    </row>
    <row r="18" spans="1:4" ht="39.75" customHeight="1">
      <c r="A18" s="238" t="s">
        <v>67</v>
      </c>
      <c r="B18" s="238"/>
      <c r="C18" s="238"/>
      <c r="D18" s="238"/>
    </row>
  </sheetData>
  <sheetProtection/>
  <mergeCells count="10">
    <mergeCell ref="A18:D18"/>
    <mergeCell ref="A9:D10"/>
    <mergeCell ref="A6:C6"/>
    <mergeCell ref="A7:C7"/>
    <mergeCell ref="A1:D1"/>
    <mergeCell ref="B8:D8"/>
    <mergeCell ref="A3:C3"/>
    <mergeCell ref="A4:C4"/>
    <mergeCell ref="A5:C5"/>
    <mergeCell ref="A14:B14"/>
  </mergeCells>
  <printOptions/>
  <pageMargins left="0.7086614173228347" right="0.11811023622047245" top="0.5905511811023623" bottom="0.5905511811023623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nak</cp:lastModifiedBy>
  <cp:lastPrinted>2017-04-20T11:26:27Z</cp:lastPrinted>
  <dcterms:created xsi:type="dcterms:W3CDTF">2010-02-15T13:42:22Z</dcterms:created>
  <dcterms:modified xsi:type="dcterms:W3CDTF">2017-08-25T08:08:25Z</dcterms:modified>
  <cp:category/>
  <cp:version/>
  <cp:contentType/>
  <cp:contentStatus/>
</cp:coreProperties>
</file>